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https://d.docs.live.net/5d119190c045de07/LRK LLP/Excel Calculators for Website/"/>
    </mc:Choice>
  </mc:AlternateContent>
  <xr:revisionPtr revIDLastSave="6" documentId="8_{F0B0F097-C6FA-47D0-88F6-89F17DFB09EA}" xr6:coauthVersionLast="45" xr6:coauthVersionMax="45" xr10:uidLastSave="{DD41F8F9-CE57-4410-9EC4-10D03E29EBAE}"/>
  <workbookProtection workbookAlgorithmName="SHA-512" workbookHashValue="5wXkW2SG3636cMVOaL6EPmKH/pbl5c4ZWiP9SEZlmXCwyDFgKEgma/8m97dv9qQB8uhLg+R563n+uXsOS3bWMg==" workbookSaltValue="6MzH8Sy9F9dKfhO3OlmECw==" workbookSpinCount="100000" lockStructure="1"/>
  <bookViews>
    <workbookView xWindow="-120" yWindow="-120" windowWidth="29040" windowHeight="15840" xr2:uid="{A5570AAF-DC5E-4B64-91BA-7CD86CE55B5C}"/>
  </bookViews>
  <sheets>
    <sheet name="Summary" sheetId="1" r:id="rId1"/>
    <sheet name="Calculation" sheetId="2" state="hidden" r:id="rId2"/>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6" i="1" l="1"/>
  <c r="D112" i="1" l="1"/>
  <c r="I61" i="1"/>
  <c r="H62" i="1"/>
  <c r="B25" i="2"/>
  <c r="C25" i="2" s="1"/>
  <c r="D25" i="2" s="1"/>
  <c r="E25" i="2" s="1"/>
  <c r="F25" i="2" s="1"/>
  <c r="G25" i="2" s="1"/>
  <c r="B26" i="2"/>
  <c r="B27" i="2"/>
  <c r="C27" i="2" s="1"/>
  <c r="B28" i="2"/>
  <c r="C28" i="2" s="1"/>
  <c r="D28" i="2" s="1"/>
  <c r="E28" i="2" s="1"/>
  <c r="F28" i="2" s="1"/>
  <c r="G28" i="2" s="1"/>
  <c r="B29" i="2"/>
  <c r="C29" i="2" s="1"/>
  <c r="D29" i="2" s="1"/>
  <c r="E29" i="2" s="1"/>
  <c r="F29" i="2" s="1"/>
  <c r="G29" i="2" s="1"/>
  <c r="B30" i="2"/>
  <c r="C30" i="2" s="1"/>
  <c r="D30" i="2" s="1"/>
  <c r="E30" i="2" s="1"/>
  <c r="F30" i="2" s="1"/>
  <c r="G30" i="2" s="1"/>
  <c r="H30" i="2" s="1"/>
  <c r="B31" i="2"/>
  <c r="C31" i="2" s="1"/>
  <c r="D31" i="2" s="1"/>
  <c r="E31" i="2" s="1"/>
  <c r="F31" i="2" s="1"/>
  <c r="G31" i="2" s="1"/>
  <c r="H31" i="2" s="1"/>
  <c r="B32" i="2"/>
  <c r="C32" i="2" s="1"/>
  <c r="D32" i="2" s="1"/>
  <c r="E32" i="2" s="1"/>
  <c r="F32" i="2" s="1"/>
  <c r="G32" i="2" s="1"/>
  <c r="B33" i="2"/>
  <c r="C33" i="2" s="1"/>
  <c r="D33" i="2" s="1"/>
  <c r="E33" i="2" s="1"/>
  <c r="F33" i="2" s="1"/>
  <c r="G33" i="2" s="1"/>
  <c r="B34" i="2"/>
  <c r="C34" i="2" s="1"/>
  <c r="D34" i="2" s="1"/>
  <c r="E34" i="2" s="1"/>
  <c r="F34" i="2" s="1"/>
  <c r="G34" i="2" s="1"/>
  <c r="A25" i="2"/>
  <c r="A26" i="2"/>
  <c r="A27" i="2"/>
  <c r="A28" i="2"/>
  <c r="A29" i="2"/>
  <c r="A30" i="2"/>
  <c r="A31" i="2"/>
  <c r="A32" i="2"/>
  <c r="A33" i="2"/>
  <c r="A34" i="2"/>
  <c r="D62" i="1"/>
  <c r="E62" i="1"/>
  <c r="F62" i="1"/>
  <c r="G62" i="1"/>
  <c r="C62" i="1"/>
  <c r="I52" i="1"/>
  <c r="I53" i="1"/>
  <c r="I54" i="1"/>
  <c r="I55" i="1"/>
  <c r="I56" i="1"/>
  <c r="I57" i="1"/>
  <c r="I58" i="1"/>
  <c r="I59" i="1"/>
  <c r="I60" i="1"/>
  <c r="C26" i="2" l="1"/>
  <c r="D26" i="2" s="1"/>
  <c r="E26" i="2" s="1"/>
  <c r="F26" i="2" s="1"/>
  <c r="G26" i="2" s="1"/>
  <c r="H29" i="2"/>
  <c r="H32" i="2"/>
  <c r="H28" i="2"/>
  <c r="D27" i="2"/>
  <c r="E27" i="2" s="1"/>
  <c r="F27" i="2" s="1"/>
  <c r="G27" i="2" s="1"/>
  <c r="H34" i="2"/>
  <c r="H33" i="2"/>
  <c r="H25" i="2"/>
  <c r="H26" i="2" l="1"/>
  <c r="H27" i="2"/>
  <c r="A6" i="2" l="1"/>
  <c r="A7" i="2"/>
  <c r="A8" i="2"/>
  <c r="A9" i="2"/>
  <c r="A10" i="2"/>
  <c r="A11" i="2"/>
  <c r="A12" i="2"/>
  <c r="A13" i="2"/>
  <c r="A14" i="2"/>
  <c r="A15" i="2"/>
  <c r="A16" i="2"/>
  <c r="A17" i="2"/>
  <c r="A18" i="2"/>
  <c r="A19" i="2"/>
  <c r="A20" i="2"/>
  <c r="A21" i="2"/>
  <c r="A22" i="2"/>
  <c r="A23" i="2"/>
  <c r="A24" i="2"/>
  <c r="A5" i="2"/>
  <c r="B6" i="2"/>
  <c r="C6" i="2" s="1"/>
  <c r="D6" i="2" s="1"/>
  <c r="B7" i="2"/>
  <c r="C7" i="2" s="1"/>
  <c r="D7" i="2" s="1"/>
  <c r="E7" i="2" s="1"/>
  <c r="F7" i="2" s="1"/>
  <c r="G7" i="2" s="1"/>
  <c r="B8" i="2"/>
  <c r="C8" i="2" s="1"/>
  <c r="D8" i="2" s="1"/>
  <c r="E8" i="2" s="1"/>
  <c r="F8" i="2" s="1"/>
  <c r="G8" i="2" s="1"/>
  <c r="B9" i="2"/>
  <c r="C9" i="2" s="1"/>
  <c r="D9" i="2" s="1"/>
  <c r="E9" i="2" s="1"/>
  <c r="F9" i="2" s="1"/>
  <c r="G9" i="2" s="1"/>
  <c r="B10" i="2"/>
  <c r="C10" i="2" s="1"/>
  <c r="D10" i="2" s="1"/>
  <c r="E10" i="2" s="1"/>
  <c r="F10" i="2" s="1"/>
  <c r="G10" i="2" s="1"/>
  <c r="B11" i="2"/>
  <c r="B12" i="2"/>
  <c r="C12" i="2" s="1"/>
  <c r="D12" i="2" s="1"/>
  <c r="E12" i="2" s="1"/>
  <c r="F12" i="2" s="1"/>
  <c r="G12" i="2" s="1"/>
  <c r="B13" i="2"/>
  <c r="C13" i="2" s="1"/>
  <c r="D13" i="2" s="1"/>
  <c r="E13" i="2" s="1"/>
  <c r="F13" i="2" s="1"/>
  <c r="G13" i="2" s="1"/>
  <c r="B14" i="2"/>
  <c r="C14" i="2" s="1"/>
  <c r="D14" i="2" s="1"/>
  <c r="E14" i="2" s="1"/>
  <c r="F14" i="2" s="1"/>
  <c r="G14" i="2" s="1"/>
  <c r="B15" i="2"/>
  <c r="C15" i="2" s="1"/>
  <c r="D15" i="2" s="1"/>
  <c r="E15" i="2" s="1"/>
  <c r="F15" i="2" s="1"/>
  <c r="G15" i="2" s="1"/>
  <c r="B16" i="2"/>
  <c r="C16" i="2" s="1"/>
  <c r="D16" i="2" s="1"/>
  <c r="E16" i="2" s="1"/>
  <c r="F16" i="2" s="1"/>
  <c r="G16" i="2" s="1"/>
  <c r="B17" i="2"/>
  <c r="C17" i="2" s="1"/>
  <c r="D17" i="2" s="1"/>
  <c r="E17" i="2" s="1"/>
  <c r="F17" i="2" s="1"/>
  <c r="G17" i="2" s="1"/>
  <c r="B18" i="2"/>
  <c r="C18" i="2" s="1"/>
  <c r="D18" i="2" s="1"/>
  <c r="E18" i="2" s="1"/>
  <c r="F18" i="2" s="1"/>
  <c r="G18" i="2" s="1"/>
  <c r="B19" i="2"/>
  <c r="C19" i="2" s="1"/>
  <c r="D19" i="2" s="1"/>
  <c r="E19" i="2" s="1"/>
  <c r="F19" i="2" s="1"/>
  <c r="G19" i="2" s="1"/>
  <c r="B20" i="2"/>
  <c r="C20" i="2" s="1"/>
  <c r="D20" i="2" s="1"/>
  <c r="E20" i="2" s="1"/>
  <c r="F20" i="2" s="1"/>
  <c r="G20" i="2" s="1"/>
  <c r="B21" i="2"/>
  <c r="C21" i="2" s="1"/>
  <c r="D21" i="2" s="1"/>
  <c r="E21" i="2" s="1"/>
  <c r="F21" i="2" s="1"/>
  <c r="G21" i="2" s="1"/>
  <c r="B22" i="2"/>
  <c r="C22" i="2" s="1"/>
  <c r="D22" i="2" s="1"/>
  <c r="E22" i="2" s="1"/>
  <c r="F22" i="2" s="1"/>
  <c r="G22" i="2" s="1"/>
  <c r="B23" i="2"/>
  <c r="C23" i="2" s="1"/>
  <c r="D23" i="2" s="1"/>
  <c r="E23" i="2" s="1"/>
  <c r="F23" i="2" s="1"/>
  <c r="G23" i="2" s="1"/>
  <c r="B24" i="2"/>
  <c r="C24" i="2" s="1"/>
  <c r="D24" i="2" s="1"/>
  <c r="E24" i="2" s="1"/>
  <c r="F24" i="2" s="1"/>
  <c r="G24" i="2" s="1"/>
  <c r="B5" i="2"/>
  <c r="H42" i="2"/>
  <c r="H43" i="2" s="1"/>
  <c r="I32" i="1"/>
  <c r="I40" i="1"/>
  <c r="I41" i="1"/>
  <c r="I42" i="1"/>
  <c r="I43" i="1"/>
  <c r="I44" i="1"/>
  <c r="I45" i="1"/>
  <c r="I46" i="1"/>
  <c r="I47" i="1"/>
  <c r="I48" i="1"/>
  <c r="I49" i="1"/>
  <c r="I50" i="1"/>
  <c r="I51" i="1"/>
  <c r="I35" i="1"/>
  <c r="I33" i="1"/>
  <c r="I34" i="1"/>
  <c r="I36" i="1"/>
  <c r="I37" i="1"/>
  <c r="I38" i="1"/>
  <c r="I39" i="1"/>
  <c r="C11" i="2" l="1"/>
  <c r="D11" i="2" s="1"/>
  <c r="E11" i="2" s="1"/>
  <c r="F11" i="2" s="1"/>
  <c r="G11" i="2" s="1"/>
  <c r="B35" i="2"/>
  <c r="B37" i="2" s="1"/>
  <c r="B42" i="2" s="1"/>
  <c r="D108" i="1"/>
  <c r="D113" i="1" s="1"/>
  <c r="C5" i="2"/>
  <c r="I62" i="1"/>
  <c r="D110" i="1" s="1"/>
  <c r="E6" i="2"/>
  <c r="H24" i="2"/>
  <c r="H17" i="2"/>
  <c r="H20" i="2"/>
  <c r="H21" i="2"/>
  <c r="H16" i="2"/>
  <c r="H23" i="2"/>
  <c r="H7" i="2"/>
  <c r="D5" i="2" l="1"/>
  <c r="C35" i="2"/>
  <c r="C37" i="2" s="1"/>
  <c r="C42" i="2" s="1"/>
  <c r="C43" i="2" s="1"/>
  <c r="F6" i="2"/>
  <c r="B43" i="2"/>
  <c r="B45" i="2" s="1"/>
  <c r="C69" i="1" s="1"/>
  <c r="H19" i="2"/>
  <c r="H18" i="2"/>
  <c r="H22" i="2"/>
  <c r="H13" i="2"/>
  <c r="H11" i="2"/>
  <c r="H12" i="2"/>
  <c r="H14" i="2"/>
  <c r="H9" i="2"/>
  <c r="H10" i="2"/>
  <c r="H8" i="2"/>
  <c r="C45" i="2" l="1"/>
  <c r="D69" i="1" s="1"/>
  <c r="E5" i="2"/>
  <c r="D35" i="2"/>
  <c r="B47" i="2"/>
  <c r="G6" i="2"/>
  <c r="H15" i="2"/>
  <c r="C80" i="1" l="1"/>
  <c r="F5" i="2"/>
  <c r="E35" i="2"/>
  <c r="H6" i="2"/>
  <c r="B50" i="2" l="1"/>
  <c r="C89" i="1"/>
  <c r="F35" i="2"/>
  <c r="G5" i="2"/>
  <c r="G35" i="2" s="1"/>
  <c r="H5" i="2" l="1"/>
  <c r="B51" i="2"/>
  <c r="C46" i="2" l="1"/>
  <c r="C99" i="1"/>
  <c r="C47" i="2" l="1"/>
  <c r="D80" i="1" s="1"/>
  <c r="D89" i="1" l="1"/>
  <c r="C50" i="2" l="1"/>
  <c r="D37" i="2"/>
  <c r="D42" i="2" s="1"/>
  <c r="D43" i="2" s="1"/>
  <c r="D45" i="2" s="1"/>
  <c r="E69" i="1" l="1"/>
  <c r="E37" i="2"/>
  <c r="E42" i="2" s="1"/>
  <c r="E43" i="2" s="1"/>
  <c r="E45" i="2" s="1"/>
  <c r="F69" i="1" s="1"/>
  <c r="F37" i="2" l="1"/>
  <c r="F42" i="2" s="1"/>
  <c r="F43" i="2" s="1"/>
  <c r="F45" i="2" s="1"/>
  <c r="G69" i="1" s="1"/>
  <c r="H35" i="2" l="1"/>
  <c r="G37" i="2"/>
  <c r="G42" i="2" s="1"/>
  <c r="G43" i="2" s="1"/>
  <c r="G45" i="2" s="1"/>
  <c r="H69" i="1" l="1"/>
  <c r="I69" i="1" s="1"/>
  <c r="D115" i="1" s="1"/>
  <c r="H45" i="2"/>
  <c r="C51" i="2"/>
  <c r="D46" i="2" l="1"/>
  <c r="D99" i="1"/>
  <c r="D47" i="2" l="1"/>
  <c r="E80" i="1" s="1"/>
  <c r="E89" i="1" l="1"/>
  <c r="D50" i="2" l="1"/>
  <c r="D51" i="2" s="1"/>
  <c r="E46" i="2" s="1"/>
  <c r="E99" i="1" l="1"/>
  <c r="E47" i="2"/>
  <c r="F80" i="1" s="1"/>
  <c r="E50" i="2" l="1"/>
  <c r="F89" i="1"/>
  <c r="E51" i="2" l="1"/>
  <c r="F46" i="2" l="1"/>
  <c r="F99" i="1"/>
  <c r="F47" i="2" l="1"/>
  <c r="G80" i="1" s="1"/>
  <c r="F50" i="2" l="1"/>
  <c r="F51" i="2" s="1"/>
  <c r="G46" i="2" s="1"/>
  <c r="G47" i="2" s="1"/>
  <c r="H80" i="1" s="1"/>
  <c r="G89" i="1"/>
  <c r="H89" i="1" l="1"/>
  <c r="I89" i="1" s="1"/>
  <c r="I80" i="1"/>
  <c r="G99" i="1"/>
  <c r="G50" i="2" l="1"/>
  <c r="D116" i="1" l="1"/>
  <c r="D117" i="1" s="1"/>
  <c r="H50" i="2"/>
  <c r="H51" i="2" s="1"/>
  <c r="G51" i="2"/>
  <c r="H99" i="1" s="1"/>
  <c r="I99" i="1" s="1"/>
</calcChain>
</file>

<file path=xl/sharedStrings.xml><?xml version="1.0" encoding="utf-8"?>
<sst xmlns="http://schemas.openxmlformats.org/spreadsheetml/2006/main" count="145" uniqueCount="91">
  <si>
    <t>Temporary Wage Subsidy Calculator</t>
  </si>
  <si>
    <t>Prepared by LRK Tax LLP</t>
  </si>
  <si>
    <t xml:space="preserve">Step 1: Make sure you’re an eligible employer. </t>
  </si>
  <si>
    <t>You are an eligible employer if you:</t>
  </si>
  <si>
    <r>
      <t xml:space="preserve">b. have an existing business number and payroll program account with the CRA on March 18, 2020; </t>
    </r>
    <r>
      <rPr>
        <b/>
        <u/>
        <sz val="11"/>
        <color theme="1" tint="4.9989318521683403E-2"/>
        <rFont val="Source Sans Pro"/>
        <family val="2"/>
        <scheme val="minor"/>
      </rPr>
      <t>and</t>
    </r>
  </si>
  <si>
    <t>b. pay salary, wages, bonuses, or other remuneration to an employee.</t>
  </si>
  <si>
    <r>
      <rPr>
        <b/>
        <u/>
        <sz val="11"/>
        <color theme="1" tint="4.9989318521683403E-2"/>
        <rFont val="Source Sans Pro"/>
        <family val="2"/>
        <scheme val="minor"/>
      </rPr>
      <t>Note</t>
    </r>
    <r>
      <rPr>
        <b/>
        <sz val="11"/>
        <color theme="1" tint="4.9989318521683403E-2"/>
        <rFont val="Source Sans Pro"/>
        <family val="2"/>
        <scheme val="minor"/>
      </rPr>
      <t xml:space="preserve">: </t>
    </r>
    <r>
      <rPr>
        <sz val="11"/>
        <color theme="1" tint="4.9989318521683403E-2"/>
        <rFont val="Source Sans Pro"/>
        <family val="2"/>
        <scheme val="minor"/>
      </rPr>
      <t xml:space="preserve">CCPCs are only eligible for the subsidy if their taxable capital employed in Canada for the preceding taxation year, calculated on an associated group basis, is less than $15 million.
</t>
    </r>
  </si>
  <si>
    <t xml:space="preserve">To read CRA's guidelines click here. </t>
  </si>
  <si>
    <t>Step 2: Please complete the below table</t>
  </si>
  <si>
    <t>Only enter numbers in the</t>
  </si>
  <si>
    <t>cells</t>
  </si>
  <si>
    <r>
      <t xml:space="preserve">a. for each employee and pay period, please enter the </t>
    </r>
    <r>
      <rPr>
        <b/>
        <u/>
        <sz val="11"/>
        <color theme="1" tint="4.9989318521683403E-2"/>
        <rFont val="Source Sans Pro"/>
        <family val="2"/>
        <scheme val="minor"/>
      </rPr>
      <t>gross wages</t>
    </r>
    <r>
      <rPr>
        <sz val="11"/>
        <color theme="1" tint="4.9989318521683403E-2"/>
        <rFont val="Source Sans Pro"/>
        <family val="2"/>
        <scheme val="minor"/>
      </rPr>
      <t xml:space="preserve"> in the </t>
    </r>
    <r>
      <rPr>
        <b/>
        <u/>
        <sz val="11"/>
        <color theme="1" tint="4.9989318521683403E-2"/>
        <rFont val="Source Sans Pro"/>
        <family val="2"/>
        <scheme val="minor"/>
      </rPr>
      <t>Yellow</t>
    </r>
    <r>
      <rPr>
        <sz val="11"/>
        <color theme="1" tint="4.9989318521683403E-2"/>
        <rFont val="Source Sans Pro"/>
        <family val="2"/>
        <scheme val="minor"/>
      </rPr>
      <t xml:space="preserve"> cells. </t>
    </r>
  </si>
  <si>
    <t>Gross Wages</t>
  </si>
  <si>
    <t>Employee</t>
  </si>
  <si>
    <t>Pay period 1</t>
  </si>
  <si>
    <t>Pay period 2</t>
  </si>
  <si>
    <t>Pay Period 3</t>
  </si>
  <si>
    <t>Pay Period 4</t>
  </si>
  <si>
    <t>Pay Period 5</t>
  </si>
  <si>
    <t>Pay Period 6</t>
  </si>
  <si>
    <t>Total</t>
  </si>
  <si>
    <t>March</t>
  </si>
  <si>
    <t>April</t>
  </si>
  <si>
    <t xml:space="preserve">May </t>
  </si>
  <si>
    <t>May</t>
  </si>
  <si>
    <t>June</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</si>
  <si>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</si>
  <si>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</si>
  <si>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</si>
  <si>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</si>
  <si>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</si>
  <si>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</si>
  <si>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</si>
  <si>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</si>
  <si>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</si>
  <si>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</si>
  <si>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</si>
  <si>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</si>
  <si>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</si>
  <si>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</si>
  <si>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</si>
  <si>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</si>
  <si>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</si>
  <si>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</si>
  <si>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</si>
  <si>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</si>
  <si>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</si>
  <si>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</si>
  <si>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</si>
  <si>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</si>
  <si>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</si>
  <si>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</si>
  <si>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</si>
  <si>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</si>
  <si>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Step 3: Total Subsidy you are entitled to</t>
  </si>
  <si>
    <t>Total subsidy generated during each pay period</t>
  </si>
  <si>
    <t xml:space="preserve">Step 4: Enter your tax remittance before factoring in the subsidy: </t>
  </si>
  <si>
    <r>
      <t xml:space="preserve">Total federal &amp; provincial income tax remittance </t>
    </r>
    <r>
      <rPr>
        <b/>
        <u/>
        <sz val="11"/>
        <color theme="1" tint="0.14999847407452621"/>
        <rFont val="Source Sans Pro"/>
        <family val="2"/>
        <scheme val="minor"/>
      </rPr>
      <t>before</t>
    </r>
    <r>
      <rPr>
        <b/>
        <sz val="11"/>
        <color theme="1" tint="0.14999847407452621"/>
        <rFont val="Source Sans Pro"/>
        <family val="2"/>
        <scheme val="minor"/>
      </rPr>
      <t xml:space="preserve"> Subsidy</t>
    </r>
  </si>
  <si>
    <t>Temporary Wage Subsidy deducted during pay period</t>
  </si>
  <si>
    <t>Step 5: Remit the following amounts to the Receiver General:</t>
  </si>
  <si>
    <r>
      <t xml:space="preserve">Total federal &amp; provincial income tax remittance </t>
    </r>
    <r>
      <rPr>
        <b/>
        <u/>
        <sz val="11"/>
        <color theme="1" tint="0.14999847407452621"/>
        <rFont val="Source Sans Pro"/>
        <family val="2"/>
        <scheme val="minor"/>
      </rPr>
      <t>after</t>
    </r>
    <r>
      <rPr>
        <b/>
        <sz val="11"/>
        <color theme="1" tint="0.14999847407452621"/>
        <rFont val="Source Sans Pro"/>
        <family val="2"/>
        <scheme val="minor"/>
      </rPr>
      <t xml:space="preserve"> Subsidy</t>
    </r>
  </si>
  <si>
    <t>Unused Subsidies</t>
  </si>
  <si>
    <t>Remaining subsidy to be used in future pay periods</t>
  </si>
  <si>
    <t>Temporary Wage Subsidy at a Glance</t>
  </si>
  <si>
    <t># of employees</t>
  </si>
  <si>
    <t>Maximum employer entitlement</t>
  </si>
  <si>
    <t>Total subsidy you are entitled to</t>
  </si>
  <si>
    <t>Total entitlement obtain via reduction of remittances</t>
  </si>
  <si>
    <t>Subsidy available for future reduction of tax remittance</t>
  </si>
  <si>
    <t>Calculation on a Per Employee Basis</t>
  </si>
  <si>
    <t>Cumulative total</t>
  </si>
  <si>
    <t>Total cumulative entilement</t>
  </si>
  <si>
    <t>Lesser of cumulativce entitlement or $25K</t>
  </si>
  <si>
    <t>Total entlement generated in period</t>
  </si>
  <si>
    <t>Carryover from prior period</t>
  </si>
  <si>
    <t>Total cumulative entitlement</t>
  </si>
  <si>
    <t>Less: entitlement claimed</t>
  </si>
  <si>
    <t>Remaining</t>
  </si>
  <si>
    <t>Maximum employer</t>
  </si>
  <si>
    <t>Maximum employee</t>
  </si>
  <si>
    <t>C42</t>
  </si>
  <si>
    <t>Wage subsidy %</t>
  </si>
  <si>
    <t>C33</t>
  </si>
  <si>
    <t>Mr. John Doe</t>
  </si>
  <si>
    <t>Mrs. Jane Doe</t>
  </si>
  <si>
    <t xml:space="preserve">a. are a non-profit organization, registered charity, an individual, Canadian-controlled private corporation (CCPC), or a partnership where all the partners are one of the perviously mentioned persons. </t>
  </si>
  <si>
    <t>On March 21, 2020, the CRA provided some clarity on the Temporary Wage Subsidy. The below calculator is based on the guidance provided by CRA. Use this calculator to calculate your payrol tax remittance after the Temporary Wage Subsidy. (updated for draft legislation released on March 25, 2020)</t>
  </si>
  <si>
    <t>b. the below assumes 6 pay periods between 3.18.2020 to 6.19.2020</t>
  </si>
  <si>
    <t xml:space="preserve">
If the income taxes you deduct are not sufficient to offset the value of the subsidy in a specific period, you can reduce future remittances to benefit from the subsidy. This includes reducing remittances that may fall outside of the application period for the wage subsidy (after June 19, 2020).
</t>
  </si>
  <si>
    <t>Total gross wages (from 3.18.2020 to 6.19.2020)</t>
  </si>
  <si>
    <t>Maximum per employee entitlement (from 3.18.2020 to 6.19.2020)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</si>
</sst>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_-* #,##0_-;\-* #,##0_-;_-* &quot;-&quot;??_-;_-@_-"/>
  </numFmts>
  <fonts count="20" x14ac:knownFonts="1">
    <font>
      <sz val="11"/>
      <color theme="1"/>
      <name val="Source Sans Pro"/>
      <family val="2"/>
      <scheme val="minor"/>
    </font>
    <font>
      <sz val="11"/>
      <color theme="1"/>
      <name val="Source Sans Pro"/>
      <family val="2"/>
      <scheme val="minor"/>
    </font>
    <font>
      <b/>
      <sz val="11"/>
      <color theme="0"/>
      <name val="Source Sans Pro"/>
      <family val="2"/>
      <scheme val="minor"/>
    </font>
    <font>
      <b/>
      <sz val="11"/>
      <color theme="1"/>
      <name val="Source Sans Pro"/>
      <family val="2"/>
      <scheme val="minor"/>
    </font>
    <font>
      <sz val="11"/>
      <color theme="0"/>
      <name val="Source Sans Pro"/>
      <family val="2"/>
      <scheme val="minor"/>
    </font>
    <font>
      <sz val="8"/>
      <name val="Source Sans Pro"/>
      <family val="2"/>
      <scheme val="minor"/>
    </font>
    <font>
      <b/>
      <sz val="12"/>
      <color theme="1"/>
      <name val="Source Sans Pro"/>
      <family val="2"/>
      <scheme val="minor"/>
    </font>
    <font>
      <b/>
      <sz val="11"/>
      <color theme="1" tint="0.14999847407452621"/>
      <name val="Source Sans Pro"/>
      <family val="2"/>
      <scheme val="minor"/>
    </font>
    <font>
      <sz val="11"/>
      <color theme="1" tint="0.14999847407452621"/>
      <name val="Source Sans Pro"/>
      <family val="2"/>
      <scheme val="minor"/>
    </font>
    <font>
      <b/>
      <sz val="11"/>
      <color rgb="FF0000FF"/>
      <name val="Source Sans Pro"/>
      <family val="2"/>
      <scheme val="minor"/>
    </font>
    <font>
      <sz val="11"/>
      <color rgb="FF0000FF"/>
      <name val="Source Sans Pro"/>
      <family val="2"/>
      <scheme val="minor"/>
    </font>
    <font>
      <b/>
      <sz val="11"/>
      <color theme="1" tint="4.9989318521683403E-2"/>
      <name val="Source Sans Pro"/>
      <family val="2"/>
      <scheme val="minor"/>
    </font>
    <font>
      <sz val="11"/>
      <color theme="1" tint="4.9989318521683403E-2"/>
      <name val="Source Sans Pro"/>
      <family val="2"/>
      <scheme val="minor"/>
    </font>
    <font>
      <b/>
      <u/>
      <sz val="11"/>
      <color theme="1" tint="4.9989318521683403E-2"/>
      <name val="Source Sans Pro"/>
      <family val="2"/>
      <scheme val="minor"/>
    </font>
    <font>
      <b/>
      <sz val="12"/>
      <color theme="0"/>
      <name val="Source Sans Pro"/>
      <family val="2"/>
      <scheme val="minor"/>
    </font>
    <font>
      <b/>
      <sz val="16"/>
      <color theme="1"/>
      <name val="Source Sans Pro"/>
      <family val="2"/>
      <scheme val="minor"/>
    </font>
    <font>
      <b/>
      <sz val="11"/>
      <name val="Source Sans Pro"/>
      <family val="2"/>
      <scheme val="minor"/>
    </font>
    <font>
      <b/>
      <sz val="16"/>
      <color theme="0"/>
      <name val="Source Sans Pro"/>
      <family val="2"/>
      <scheme val="minor"/>
    </font>
    <font>
      <u/>
      <sz val="11"/>
      <color theme="10"/>
      <name val="Source Sans Pro"/>
      <family val="2"/>
      <scheme val="minor"/>
    </font>
    <font>
      <b/>
      <u/>
      <sz val="11"/>
      <color theme="1" tint="0.14999847407452621"/>
      <name val="Source Sans Pro"/>
      <family val="2"/>
      <scheme val="minor"/>
    </font>
  </fonts>
  <fills count="15">
    <fill>
      <patternFill patternType="none"/>
    </fill>
    <fill>
      <patternFill patternType="gray125"/>
    </fill>
    <fill>
      <patternFill patternType="solid">
        <fgColor theme="4"/>
      </patternFill>
    </fill>
    <fill>
      <patternFill patternType="solid">
        <fgColor theme="8"/>
      </patternFill>
    </fill>
    <fill>
      <patternFill patternType="solid">
        <fgColor theme="9" tint="0.39997558519241921"/>
        <bgColor indexed="65"/>
      </patternFill>
    </fill>
    <fill>
      <patternFill patternType="solid">
        <fgColor theme="9" tint="0.499984740745262"/>
        <bgColor indexed="64"/>
      </patternFill>
    </fill>
    <fill>
      <patternFill patternType="solid">
        <fgColor theme="2" tint="-4.9989318521683403E-2"/>
        <bgColor indexed="64"/>
      </patternFill>
    </fill>
    <fill>
      <patternFill patternType="solid">
        <fgColor theme="2" tint="-0.14999847407452621"/>
        <bgColor indexed="64"/>
      </patternFill>
    </fill>
    <fill>
      <patternFill patternType="solid">
        <fgColor theme="2" tint="-0.249977111117893"/>
        <bgColor indexed="64"/>
      </patternFill>
    </fill>
    <fill>
      <patternFill patternType="solid">
        <fgColor rgb="FFFFFF00"/>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1" fillId="4" borderId="0" applyNumberFormat="0" applyBorder="0" applyAlignment="0" applyProtection="0"/>
    <xf numFmtId="0" fontId="18" fillId="0" borderId="0" applyNumberFormat="0" applyFill="0" applyBorder="0" applyAlignment="0" applyProtection="0"/>
  </cellStyleXfs>
  <cellXfs count="129">
    <xf numFmtId="0" fontId="0" fillId="0" borderId="0" xfId="0"/>
    <xf numFmtId="0" fontId="0" fillId="0" borderId="0" xfId="1" applyNumberFormat="1" applyFont="1"/>
    <xf numFmtId="43" fontId="0" fillId="0" borderId="0" xfId="1" applyFont="1"/>
    <xf numFmtId="0" fontId="3" fillId="0" borderId="0" xfId="1" applyNumberFormat="1" applyFont="1" applyBorder="1"/>
    <xf numFmtId="0" fontId="3" fillId="0" borderId="5" xfId="1" applyNumberFormat="1" applyFont="1" applyBorder="1"/>
    <xf numFmtId="164" fontId="0" fillId="6" borderId="1" xfId="1" applyNumberFormat="1" applyFont="1" applyFill="1" applyBorder="1" applyAlignment="1">
      <alignment horizontal="center"/>
    </xf>
    <xf numFmtId="0" fontId="1" fillId="0" borderId="0" xfId="1" applyNumberFormat="1" applyFont="1" applyBorder="1"/>
    <xf numFmtId="0" fontId="3" fillId="0" borderId="0" xfId="0" applyFont="1"/>
    <xf numFmtId="164" fontId="3" fillId="0" borderId="0" xfId="0" applyNumberFormat="1" applyFont="1"/>
    <xf numFmtId="0" fontId="2" fillId="5" borderId="1" xfId="1" applyNumberFormat="1" applyFont="1" applyFill="1" applyBorder="1" applyAlignment="1">
      <alignment horizontal="left" vertical="center" wrapText="1"/>
    </xf>
    <xf numFmtId="43" fontId="2" fillId="5" borderId="2" xfId="1" applyFont="1" applyFill="1" applyBorder="1" applyAlignment="1">
      <alignment horizontal="center" vertical="center" wrapText="1"/>
    </xf>
    <xf numFmtId="43" fontId="2" fillId="5" borderId="3" xfId="1" applyFont="1" applyFill="1" applyBorder="1" applyAlignment="1">
      <alignment horizontal="center" vertical="center" wrapText="1"/>
    </xf>
    <xf numFmtId="43" fontId="2" fillId="5" borderId="7" xfId="1" applyFont="1" applyFill="1" applyBorder="1" applyAlignment="1">
      <alignment horizontal="center" vertical="center" wrapText="1"/>
    </xf>
    <xf numFmtId="43" fontId="3" fillId="0" borderId="0" xfId="1" applyFont="1"/>
    <xf numFmtId="0" fontId="0" fillId="0" borderId="0" xfId="1" applyNumberFormat="1" applyFont="1" applyFill="1"/>
    <xf numFmtId="164" fontId="0" fillId="0" borderId="0" xfId="1" applyNumberFormat="1" applyFont="1" applyFill="1" applyBorder="1"/>
    <xf numFmtId="43" fontId="0" fillId="0" borderId="0" xfId="1" applyFont="1" applyFill="1"/>
    <xf numFmtId="0" fontId="3" fillId="0" borderId="0" xfId="1" applyNumberFormat="1" applyFont="1"/>
    <xf numFmtId="0" fontId="0" fillId="0" borderId="0" xfId="1" applyNumberFormat="1" applyFont="1" applyAlignment="1">
      <alignment horizontal="left" indent="1"/>
    </xf>
    <xf numFmtId="43" fontId="0" fillId="0" borderId="0" xfId="1" applyFont="1" applyFill="1" applyBorder="1"/>
    <xf numFmtId="0" fontId="3" fillId="0" borderId="0" xfId="1" applyNumberFormat="1" applyFont="1" applyAlignment="1">
      <alignment horizontal="left"/>
    </xf>
    <xf numFmtId="0" fontId="0" fillId="0" borderId="0" xfId="1" applyNumberFormat="1" applyFont="1" applyAlignment="1">
      <alignment horizontal="left"/>
    </xf>
    <xf numFmtId="164" fontId="0" fillId="8" borderId="0" xfId="1" applyNumberFormat="1" applyFont="1" applyFill="1"/>
    <xf numFmtId="9" fontId="0" fillId="8" borderId="0" xfId="2" applyFont="1" applyFill="1"/>
    <xf numFmtId="0" fontId="3" fillId="0" borderId="0" xfId="0" applyFont="1" applyAlignment="1">
      <alignment horizontal="center"/>
    </xf>
    <xf numFmtId="164" fontId="2" fillId="5" borderId="1" xfId="1" applyNumberFormat="1" applyFont="1" applyFill="1" applyBorder="1" applyAlignment="1">
      <alignment horizontal="center"/>
    </xf>
    <xf numFmtId="164" fontId="3" fillId="8" borderId="1" xfId="1" applyNumberFormat="1" applyFont="1" applyFill="1" applyBorder="1" applyAlignment="1">
      <alignment horizontal="center"/>
    </xf>
    <xf numFmtId="164" fontId="3" fillId="8" borderId="4" xfId="1" applyNumberFormat="1" applyFont="1" applyFill="1" applyBorder="1" applyAlignment="1">
      <alignment horizontal="center"/>
    </xf>
    <xf numFmtId="164" fontId="2" fillId="5" borderId="1" xfId="1" applyNumberFormat="1" applyFont="1" applyFill="1" applyBorder="1"/>
    <xf numFmtId="0" fontId="3" fillId="8" borderId="1" xfId="1" applyNumberFormat="1" applyFont="1" applyFill="1" applyBorder="1"/>
    <xf numFmtId="164" fontId="3" fillId="8" borderId="1" xfId="1" applyNumberFormat="1" applyFont="1" applyFill="1" applyBorder="1" applyAlignment="1">
      <alignment horizontal="center" vertical="center"/>
    </xf>
    <xf numFmtId="0" fontId="6" fillId="0" borderId="0" xfId="1" applyNumberFormat="1" applyFont="1"/>
    <xf numFmtId="43" fontId="0" fillId="0" borderId="0" xfId="1" applyFont="1" applyAlignment="1">
      <alignment vertical="center"/>
    </xf>
    <xf numFmtId="43" fontId="3" fillId="0" borderId="0" xfId="1" applyFont="1" applyAlignment="1">
      <alignment vertical="center"/>
    </xf>
    <xf numFmtId="164" fontId="0" fillId="0" borderId="0" xfId="1" applyNumberFormat="1" applyFont="1" applyFill="1" applyBorder="1" applyAlignment="1">
      <alignment vertical="center"/>
    </xf>
    <xf numFmtId="164" fontId="3" fillId="0" borderId="0" xfId="1" applyNumberFormat="1" applyFont="1" applyFill="1" applyBorder="1" applyAlignment="1">
      <alignment vertical="center"/>
    </xf>
    <xf numFmtId="43" fontId="0" fillId="0" borderId="0" xfId="1" applyFont="1" applyFill="1" applyAlignment="1">
      <alignment vertical="center"/>
    </xf>
    <xf numFmtId="0" fontId="7" fillId="0" borderId="0" xfId="1" applyNumberFormat="1" applyFont="1" applyAlignment="1">
      <alignment horizontal="left" wrapText="1" indent="2"/>
    </xf>
    <xf numFmtId="0" fontId="8" fillId="0" borderId="0" xfId="1" applyNumberFormat="1" applyFont="1" applyFill="1" applyAlignment="1">
      <alignment horizontal="left" indent="1"/>
    </xf>
    <xf numFmtId="0" fontId="8" fillId="0" borderId="0" xfId="1" applyNumberFormat="1" applyFont="1" applyFill="1" applyBorder="1" applyAlignment="1">
      <alignment horizontal="left" indent="1"/>
    </xf>
    <xf numFmtId="0" fontId="8" fillId="0" borderId="0" xfId="1" applyNumberFormat="1" applyFont="1" applyFill="1" applyAlignment="1">
      <alignment horizontal="left"/>
    </xf>
    <xf numFmtId="0" fontId="7" fillId="0" borderId="0" xfId="1" applyNumberFormat="1" applyFont="1" applyAlignment="1">
      <alignment horizontal="left" vertical="center" indent="2"/>
    </xf>
    <xf numFmtId="0" fontId="7" fillId="0" borderId="0" xfId="1" applyNumberFormat="1" applyFont="1" applyFill="1" applyAlignment="1">
      <alignment horizontal="left" vertical="center" indent="2"/>
    </xf>
    <xf numFmtId="164" fontId="7" fillId="9" borderId="1" xfId="1" applyNumberFormat="1" applyFont="1" applyFill="1" applyBorder="1" applyAlignment="1" applyProtection="1">
      <alignment horizontal="center" vertical="center"/>
      <protection locked="0"/>
    </xf>
    <xf numFmtId="164" fontId="3" fillId="7" borderId="1" xfId="1" applyNumberFormat="1" applyFont="1" applyFill="1" applyBorder="1" applyAlignment="1">
      <alignment horizontal="center" vertical="center"/>
    </xf>
    <xf numFmtId="164" fontId="0" fillId="0" borderId="0" xfId="1" applyNumberFormat="1" applyFont="1" applyFill="1" applyBorder="1" applyAlignment="1">
      <alignment horizontal="center"/>
    </xf>
    <xf numFmtId="164" fontId="3" fillId="0" borderId="0" xfId="1" applyNumberFormat="1" applyFont="1" applyFill="1" applyBorder="1" applyAlignment="1">
      <alignment horizontal="center"/>
    </xf>
    <xf numFmtId="0" fontId="9" fillId="0" borderId="0" xfId="1" applyNumberFormat="1" applyFont="1" applyFill="1" applyAlignment="1">
      <alignment horizontal="left" vertical="center" indent="2"/>
    </xf>
    <xf numFmtId="164" fontId="10" fillId="0" borderId="0" xfId="1" applyNumberFormat="1" applyFont="1" applyFill="1" applyBorder="1" applyAlignment="1">
      <alignment vertical="center"/>
    </xf>
    <xf numFmtId="164" fontId="9" fillId="0" borderId="0" xfId="1" applyNumberFormat="1" applyFont="1" applyFill="1" applyBorder="1" applyAlignment="1">
      <alignment vertical="center"/>
    </xf>
    <xf numFmtId="43" fontId="10" fillId="0" borderId="0" xfId="1" applyFont="1" applyFill="1" applyAlignment="1">
      <alignment vertical="center"/>
    </xf>
    <xf numFmtId="43" fontId="10" fillId="0" borderId="0" xfId="1" applyFont="1" applyFill="1"/>
    <xf numFmtId="164" fontId="9" fillId="0" borderId="0" xfId="1" applyNumberFormat="1" applyFont="1" applyFill="1" applyBorder="1"/>
    <xf numFmtId="43" fontId="9" fillId="0" borderId="0" xfId="1" applyFont="1" applyFill="1"/>
    <xf numFmtId="164" fontId="3" fillId="0" borderId="0" xfId="0" applyNumberFormat="1" applyFont="1" applyAlignment="1">
      <alignment horizontal="center"/>
    </xf>
    <xf numFmtId="0" fontId="3" fillId="0" borderId="0" xfId="1" applyNumberFormat="1" applyFont="1" applyFill="1" applyBorder="1" applyAlignment="1">
      <alignment horizontal="left"/>
    </xf>
    <xf numFmtId="43" fontId="0" fillId="0" borderId="0" xfId="1" applyFont="1" applyFill="1" applyBorder="1" applyAlignment="1">
      <alignment vertical="center"/>
    </xf>
    <xf numFmtId="43" fontId="9" fillId="0" borderId="0" xfId="1" applyFont="1" applyFill="1" applyAlignment="1">
      <alignment vertical="center"/>
    </xf>
    <xf numFmtId="164" fontId="10" fillId="0" borderId="11" xfId="1" applyNumberFormat="1" applyFont="1" applyFill="1" applyBorder="1" applyAlignment="1">
      <alignment vertical="center"/>
    </xf>
    <xf numFmtId="164" fontId="9" fillId="0" borderId="11" xfId="1" applyNumberFormat="1" applyFont="1" applyFill="1" applyBorder="1" applyAlignment="1">
      <alignment vertical="center"/>
    </xf>
    <xf numFmtId="164" fontId="10" fillId="0" borderId="11" xfId="1" applyNumberFormat="1" applyFont="1" applyFill="1" applyBorder="1"/>
    <xf numFmtId="0" fontId="9" fillId="0" borderId="0" xfId="1" applyNumberFormat="1" applyFont="1" applyFill="1" applyBorder="1" applyAlignment="1">
      <alignment horizontal="left" vertical="center" indent="2"/>
    </xf>
    <xf numFmtId="0" fontId="11" fillId="0" borderId="0" xfId="1" applyNumberFormat="1" applyFont="1" applyAlignment="1">
      <alignment wrapText="1"/>
    </xf>
    <xf numFmtId="43" fontId="12" fillId="0" borderId="0" xfId="1" applyFont="1"/>
    <xf numFmtId="0" fontId="12" fillId="0" borderId="0" xfId="1" applyNumberFormat="1" applyFont="1" applyAlignment="1">
      <alignment wrapText="1"/>
    </xf>
    <xf numFmtId="0" fontId="12" fillId="0" borderId="0" xfId="1" applyNumberFormat="1" applyFont="1" applyAlignment="1">
      <alignment horizontal="left" indent="2"/>
    </xf>
    <xf numFmtId="0" fontId="12" fillId="0" borderId="0" xfId="1" applyNumberFormat="1" applyFont="1"/>
    <xf numFmtId="0" fontId="12" fillId="0" borderId="0" xfId="1" applyNumberFormat="1" applyFont="1" applyAlignment="1">
      <alignment horizontal="left" indent="1"/>
    </xf>
    <xf numFmtId="0" fontId="7" fillId="0" borderId="0" xfId="1" applyNumberFormat="1" applyFont="1" applyAlignment="1">
      <alignment horizontal="left" vertical="center" wrapText="1" indent="2"/>
    </xf>
    <xf numFmtId="0" fontId="0" fillId="0" borderId="0" xfId="1" applyNumberFormat="1" applyFont="1" applyAlignment="1">
      <alignment horizontal="left" vertical="center" indent="2"/>
    </xf>
    <xf numFmtId="0" fontId="14" fillId="10" borderId="0" xfId="1" applyNumberFormat="1" applyFont="1" applyFill="1" applyAlignment="1">
      <alignment horizontal="left" vertical="center"/>
    </xf>
    <xf numFmtId="0" fontId="14" fillId="10" borderId="0" xfId="1" applyNumberFormat="1" applyFont="1" applyFill="1" applyAlignment="1">
      <alignment vertical="center"/>
    </xf>
    <xf numFmtId="0" fontId="15" fillId="0" borderId="0" xfId="1" applyNumberFormat="1" applyFont="1"/>
    <xf numFmtId="164" fontId="0" fillId="12" borderId="1" xfId="1" applyNumberFormat="1" applyFont="1" applyFill="1" applyBorder="1" applyAlignment="1">
      <alignment horizontal="center" vertical="center"/>
    </xf>
    <xf numFmtId="164" fontId="3" fillId="12" borderId="1" xfId="1" applyNumberFormat="1" applyFont="1" applyFill="1" applyBorder="1" applyAlignment="1">
      <alignment horizontal="center" vertical="center"/>
    </xf>
    <xf numFmtId="0" fontId="14" fillId="0" borderId="0" xfId="1" applyNumberFormat="1" applyFont="1" applyFill="1" applyAlignment="1">
      <alignment horizontal="left" vertical="center"/>
    </xf>
    <xf numFmtId="43" fontId="2" fillId="4" borderId="1" xfId="5" applyNumberFormat="1" applyFont="1" applyBorder="1" applyAlignment="1">
      <alignment horizontal="center" vertical="center" wrapText="1"/>
    </xf>
    <xf numFmtId="43" fontId="2" fillId="13" borderId="1" xfId="3" applyNumberFormat="1" applyFont="1" applyFill="1" applyBorder="1" applyAlignment="1">
      <alignment horizontal="center" vertical="center" wrapText="1"/>
    </xf>
    <xf numFmtId="43" fontId="2" fillId="13" borderId="1" xfId="1" applyFont="1" applyFill="1" applyBorder="1" applyAlignment="1">
      <alignment horizontal="center" vertical="center" wrapText="1"/>
    </xf>
    <xf numFmtId="0" fontId="3" fillId="0" borderId="0" xfId="1" applyNumberFormat="1" applyFont="1" applyAlignment="1">
      <alignment vertical="center"/>
    </xf>
    <xf numFmtId="0" fontId="3" fillId="0" borderId="0" xfId="1" applyNumberFormat="1" applyFont="1" applyFill="1" applyAlignment="1">
      <alignment vertical="center"/>
    </xf>
    <xf numFmtId="164" fontId="3" fillId="0" borderId="0" xfId="1" applyNumberFormat="1" applyFont="1" applyFill="1" applyBorder="1" applyAlignment="1">
      <alignment horizontal="center" vertical="center"/>
    </xf>
    <xf numFmtId="43" fontId="3" fillId="0" borderId="0" xfId="1" applyFont="1" applyFill="1" applyAlignment="1">
      <alignment vertical="center"/>
    </xf>
    <xf numFmtId="43" fontId="2" fillId="13" borderId="2" xfId="1" applyFont="1" applyFill="1" applyBorder="1" applyAlignment="1">
      <alignment horizontal="center" vertical="center" wrapText="1"/>
    </xf>
    <xf numFmtId="164" fontId="3" fillId="12" borderId="2" xfId="1" applyNumberFormat="1" applyFont="1" applyFill="1" applyBorder="1" applyAlignment="1">
      <alignment horizontal="center" vertical="center"/>
    </xf>
    <xf numFmtId="43" fontId="1" fillId="14" borderId="0" xfId="1" applyFont="1" applyFill="1" applyBorder="1" applyAlignment="1">
      <alignment vertical="center"/>
    </xf>
    <xf numFmtId="43" fontId="0" fillId="14" borderId="13" xfId="1" applyFont="1" applyFill="1" applyBorder="1"/>
    <xf numFmtId="43" fontId="0" fillId="14" borderId="14" xfId="1" applyFont="1" applyFill="1" applyBorder="1"/>
    <xf numFmtId="43" fontId="0" fillId="14" borderId="8" xfId="1" applyFont="1" applyFill="1" applyBorder="1"/>
    <xf numFmtId="43" fontId="1" fillId="14" borderId="6" xfId="1" applyFont="1" applyFill="1" applyBorder="1" applyAlignment="1">
      <alignment horizontal="left" indent="1"/>
    </xf>
    <xf numFmtId="43" fontId="1" fillId="14" borderId="0" xfId="1" applyFont="1" applyFill="1" applyBorder="1"/>
    <xf numFmtId="0" fontId="1" fillId="14" borderId="6" xfId="1" applyNumberFormat="1" applyFont="1" applyFill="1" applyBorder="1" applyAlignment="1">
      <alignment horizontal="left" indent="1"/>
    </xf>
    <xf numFmtId="43" fontId="1" fillId="14" borderId="6" xfId="1" applyFont="1" applyFill="1" applyBorder="1" applyAlignment="1">
      <alignment horizontal="left" vertical="center" indent="1"/>
    </xf>
    <xf numFmtId="43" fontId="10" fillId="14" borderId="0" xfId="1" applyFont="1" applyFill="1" applyBorder="1" applyAlignment="1">
      <alignment vertical="center"/>
    </xf>
    <xf numFmtId="43" fontId="3" fillId="14" borderId="6" xfId="1" applyFont="1" applyFill="1" applyBorder="1" applyAlignment="1">
      <alignment horizontal="left" vertical="center" indent="1"/>
    </xf>
    <xf numFmtId="43" fontId="9" fillId="14" borderId="0" xfId="1" applyFont="1" applyFill="1" applyBorder="1" applyAlignment="1">
      <alignment vertical="center"/>
    </xf>
    <xf numFmtId="43" fontId="10" fillId="14" borderId="12" xfId="1" applyFont="1" applyFill="1" applyBorder="1" applyAlignment="1">
      <alignment vertical="center"/>
    </xf>
    <xf numFmtId="43" fontId="10" fillId="14" borderId="10" xfId="1" applyFont="1" applyFill="1" applyBorder="1" applyAlignment="1">
      <alignment vertical="center"/>
    </xf>
    <xf numFmtId="43" fontId="10" fillId="14" borderId="15" xfId="1" applyFont="1" applyFill="1" applyBorder="1" applyAlignment="1">
      <alignment vertical="center"/>
    </xf>
    <xf numFmtId="43" fontId="10" fillId="0" borderId="0" xfId="1" applyFont="1" applyFill="1" applyBorder="1" applyAlignment="1">
      <alignment vertical="center"/>
    </xf>
    <xf numFmtId="43" fontId="9" fillId="0" borderId="0" xfId="1" applyFont="1" applyFill="1" applyBorder="1" applyAlignment="1">
      <alignment vertical="center"/>
    </xf>
    <xf numFmtId="0" fontId="17" fillId="0" borderId="0" xfId="4" applyNumberFormat="1" applyFont="1" applyFill="1" applyBorder="1" applyAlignment="1">
      <alignment vertical="center"/>
    </xf>
    <xf numFmtId="165" fontId="1" fillId="14" borderId="9" xfId="1" applyNumberFormat="1" applyFont="1" applyFill="1" applyBorder="1"/>
    <xf numFmtId="43" fontId="1" fillId="14" borderId="9" xfId="1" applyFont="1" applyFill="1" applyBorder="1"/>
    <xf numFmtId="164" fontId="1" fillId="14" borderId="9" xfId="1" applyNumberFormat="1" applyFont="1" applyFill="1" applyBorder="1"/>
    <xf numFmtId="164" fontId="1" fillId="14" borderId="9" xfId="1" applyNumberFormat="1" applyFont="1" applyFill="1" applyBorder="1" applyAlignment="1">
      <alignment vertical="center"/>
    </xf>
    <xf numFmtId="164" fontId="3" fillId="14" borderId="9" xfId="1" applyNumberFormat="1" applyFont="1" applyFill="1" applyBorder="1" applyAlignment="1">
      <alignment vertical="center"/>
    </xf>
    <xf numFmtId="164" fontId="3" fillId="9" borderId="1" xfId="1" applyNumberFormat="1" applyFont="1" applyFill="1" applyBorder="1" applyAlignment="1" applyProtection="1">
      <alignment horizontal="center" vertical="center"/>
      <protection locked="0"/>
    </xf>
    <xf numFmtId="43" fontId="0" fillId="9" borderId="1" xfId="1" applyFont="1" applyFill="1" applyBorder="1"/>
    <xf numFmtId="43" fontId="3" fillId="0" borderId="0" xfId="1" applyFont="1" applyAlignment="1">
      <alignment horizontal="right"/>
    </xf>
    <xf numFmtId="0" fontId="9" fillId="0" borderId="0" xfId="1" applyNumberFormat="1" applyFont="1" applyAlignment="1">
      <alignment horizontal="left" indent="2"/>
    </xf>
    <xf numFmtId="164" fontId="7" fillId="7" borderId="1" xfId="1" applyNumberFormat="1" applyFont="1" applyFill="1" applyBorder="1" applyAlignment="1">
      <alignment horizontal="center" vertical="center"/>
    </xf>
    <xf numFmtId="0" fontId="18" fillId="0" borderId="0" xfId="6" applyNumberFormat="1" applyAlignment="1">
      <alignment horizontal="left" vertical="center" wrapText="1" indent="2"/>
    </xf>
    <xf numFmtId="0" fontId="12" fillId="0" borderId="0" xfId="1" applyNumberFormat="1" applyFont="1" applyAlignment="1">
      <alignment horizontal="left" vertical="center" wrapText="1" indent="2"/>
    </xf>
    <xf numFmtId="0" fontId="3" fillId="0" borderId="0" xfId="1" applyNumberFormat="1" applyFont="1" applyBorder="1" applyAlignment="1" applyProtection="1">
      <alignment horizontal="left" indent="2"/>
      <protection locked="0"/>
    </xf>
    <xf numFmtId="0" fontId="17" fillId="3" borderId="2" xfId="4" applyNumberFormat="1" applyFont="1" applyBorder="1" applyAlignment="1">
      <alignment horizontal="center" vertical="center"/>
    </xf>
    <xf numFmtId="0" fontId="17" fillId="3" borderId="3" xfId="4" applyNumberFormat="1" applyFont="1" applyBorder="1" applyAlignment="1">
      <alignment horizontal="center" vertical="center"/>
    </xf>
    <xf numFmtId="0" fontId="17" fillId="3" borderId="7" xfId="4" applyNumberFormat="1" applyFont="1" applyBorder="1" applyAlignment="1">
      <alignment horizontal="center" vertical="center"/>
    </xf>
    <xf numFmtId="0" fontId="12" fillId="0" borderId="0" xfId="1" applyNumberFormat="1" applyFont="1" applyAlignment="1">
      <alignment horizontal="left" vertical="center" wrapText="1" indent="2"/>
    </xf>
    <xf numFmtId="0" fontId="2" fillId="13" borderId="8" xfId="3" applyNumberFormat="1" applyFont="1" applyFill="1" applyBorder="1" applyAlignment="1">
      <alignment horizontal="left" vertical="center" wrapText="1"/>
    </xf>
    <xf numFmtId="0" fontId="2" fillId="13" borderId="9" xfId="3" applyNumberFormat="1" applyFont="1" applyFill="1" applyBorder="1" applyAlignment="1">
      <alignment horizontal="left" vertical="center" wrapText="1"/>
    </xf>
    <xf numFmtId="43" fontId="2" fillId="13" borderId="2" xfId="3" applyNumberFormat="1" applyFont="1" applyFill="1" applyBorder="1" applyAlignment="1">
      <alignment horizontal="center" vertical="center"/>
    </xf>
    <xf numFmtId="43" fontId="2" fillId="13" borderId="3" xfId="3" applyNumberFormat="1" applyFont="1" applyFill="1" applyBorder="1" applyAlignment="1">
      <alignment horizontal="center" vertical="center"/>
    </xf>
    <xf numFmtId="43" fontId="2" fillId="13" borderId="7" xfId="3" applyNumberFormat="1" applyFont="1" applyFill="1" applyBorder="1" applyAlignment="1">
      <alignment horizontal="center" vertical="center"/>
    </xf>
    <xf numFmtId="0" fontId="3" fillId="0" borderId="0" xfId="1" applyNumberFormat="1" applyFont="1" applyAlignment="1">
      <alignment horizontal="left" vertical="center" wrapText="1"/>
    </xf>
    <xf numFmtId="0" fontId="16" fillId="11" borderId="0" xfId="1" applyNumberFormat="1" applyFont="1" applyFill="1" applyAlignment="1">
      <alignment horizontal="left" vertical="center" wrapText="1" indent="1"/>
    </xf>
    <xf numFmtId="43" fontId="2" fillId="5" borderId="2" xfId="1" applyFont="1" applyFill="1" applyBorder="1" applyAlignment="1">
      <alignment horizontal="center" vertical="center"/>
    </xf>
    <xf numFmtId="43" fontId="2" fillId="5" borderId="3" xfId="1" applyFont="1" applyFill="1" applyBorder="1" applyAlignment="1">
      <alignment horizontal="center" vertical="center"/>
    </xf>
    <xf numFmtId="43" fontId="2" fillId="5" borderId="7" xfId="1" applyFont="1" applyFill="1" applyBorder="1" applyAlignment="1">
      <alignment horizontal="center" vertical="center"/>
    </xf>
  </cellXfs>
  <cellStyles count="7">
    <cellStyle name="60% - Accent6" xfId="5" builtinId="52"/>
    <cellStyle name="Accent1" xfId="3" builtinId="29"/>
    <cellStyle name="Accent5" xfId="4" builtinId="45"/>
    <cellStyle name="Comma" xfId="1" builtinId="3"/>
    <cellStyle name="Hyperlink" xfId="6" builtinId="8"/>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84605</xdr:colOff>
      <xdr:row>71</xdr:row>
      <xdr:rowOff>411256</xdr:rowOff>
    </xdr:from>
    <xdr:to>
      <xdr:col>18</xdr:col>
      <xdr:colOff>100854</xdr:colOff>
      <xdr:row>75</xdr:row>
      <xdr:rowOff>56030</xdr:rowOff>
    </xdr:to>
    <xdr:sp macro="" textlink="">
      <xdr:nvSpPr>
        <xdr:cNvPr id="2" name="Rectangle 1">
          <a:extLst>
            <a:ext uri="{FF2B5EF4-FFF2-40B4-BE49-F238E27FC236}">
              <a16:creationId xmlns:a16="http://schemas.microsoft.com/office/drawing/2014/main" id="{C6829E31-EBC3-40FC-814B-554E1DDEF20E}"/>
            </a:ext>
          </a:extLst>
        </xdr:cNvPr>
        <xdr:cNvSpPr/>
      </xdr:nvSpPr>
      <xdr:spPr>
        <a:xfrm>
          <a:off x="13901458" y="16749432"/>
          <a:ext cx="4453778" cy="1191186"/>
        </a:xfrm>
        <a:prstGeom prst="rect">
          <a:avLst/>
        </a:prstGeom>
        <a:solidFill>
          <a:schemeClr val="bg1">
            <a:lumMod val="95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US" sz="1400" b="1"/>
            <a:t>Enter</a:t>
          </a:r>
          <a:r>
            <a:rPr lang="en-US" sz="1400" b="1" baseline="0"/>
            <a:t> the federal and tax instalments you would have otherwise  made without the wage subsidy for each pay period. </a:t>
          </a:r>
          <a:r>
            <a:rPr lang="en-US" sz="1400" b="1" u="sng" baseline="0"/>
            <a:t>You do not need to complete all pay periods.  </a:t>
          </a:r>
          <a:endParaRPr lang="en-US" sz="1400" b="1" u="sng"/>
        </a:p>
      </xdr:txBody>
    </xdr:sp>
    <xdr:clientData/>
  </xdr:twoCellAnchor>
  <xdr:twoCellAnchor>
    <xdr:from>
      <xdr:col>7</xdr:col>
      <xdr:colOff>935131</xdr:colOff>
      <xdr:row>69</xdr:row>
      <xdr:rowOff>60540</xdr:rowOff>
    </xdr:from>
    <xdr:to>
      <xdr:col>14</xdr:col>
      <xdr:colOff>581803</xdr:colOff>
      <xdr:row>74</xdr:row>
      <xdr:rowOff>112619</xdr:rowOff>
    </xdr:to>
    <xdr:sp macro="" textlink="">
      <xdr:nvSpPr>
        <xdr:cNvPr id="7" name="Freeform: Shape 6">
          <a:extLst>
            <a:ext uri="{FF2B5EF4-FFF2-40B4-BE49-F238E27FC236}">
              <a16:creationId xmlns:a16="http://schemas.microsoft.com/office/drawing/2014/main" id="{93C42A24-EB75-4496-92DF-79B1D6DB9780}"/>
            </a:ext>
          </a:extLst>
        </xdr:cNvPr>
        <xdr:cNvSpPr/>
      </xdr:nvSpPr>
      <xdr:spPr>
        <a:xfrm>
          <a:off x="10717866" y="14852305"/>
          <a:ext cx="4969466" cy="1609696"/>
        </a:xfrm>
        <a:custGeom>
          <a:avLst/>
          <a:gdLst>
            <a:gd name="connsiteX0" fmla="*/ 4600575 w 4971147"/>
            <a:gd name="connsiteY0" fmla="*/ 769255 h 1607455"/>
            <a:gd name="connsiteX1" fmla="*/ 4505325 w 4971147"/>
            <a:gd name="connsiteY1" fmla="*/ 26305 h 1607455"/>
            <a:gd name="connsiteX2" fmla="*/ 0 w 4971147"/>
            <a:gd name="connsiteY2" fmla="*/ 1607455 h 1607455"/>
          </a:gdLst>
          <a:ahLst/>
          <a:cxnLst>
            <a:cxn ang="0">
              <a:pos x="connsiteX0" y="connsiteY0"/>
            </a:cxn>
            <a:cxn ang="0">
              <a:pos x="connsiteX1" y="connsiteY1"/>
            </a:cxn>
            <a:cxn ang="0">
              <a:pos x="connsiteX2" y="connsiteY2"/>
            </a:cxn>
          </a:cxnLst>
          <a:rect l="l" t="t" r="r" b="b"/>
          <a:pathLst>
            <a:path w="4971147" h="1607455">
              <a:moveTo>
                <a:pt x="4600575" y="769255"/>
              </a:moveTo>
              <a:cubicBezTo>
                <a:pt x="4936331" y="327930"/>
                <a:pt x="5272088" y="-113395"/>
                <a:pt x="4505325" y="26305"/>
              </a:cubicBezTo>
              <a:cubicBezTo>
                <a:pt x="3738562" y="166005"/>
                <a:pt x="1869281" y="886730"/>
                <a:pt x="0" y="1607455"/>
              </a:cubicBezTo>
            </a:path>
          </a:pathLst>
        </a:custGeom>
        <a:noFill/>
        <a:ln>
          <a:solidFill>
            <a:schemeClr val="accent4"/>
          </a:solidFill>
          <a:prstDash val="dash"/>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196663</xdr:colOff>
      <xdr:row>113</xdr:row>
      <xdr:rowOff>56029</xdr:rowOff>
    </xdr:from>
    <xdr:to>
      <xdr:col>15</xdr:col>
      <xdr:colOff>380999</xdr:colOff>
      <xdr:row>117</xdr:row>
      <xdr:rowOff>145677</xdr:rowOff>
    </xdr:to>
    <xdr:sp macro="" textlink="">
      <xdr:nvSpPr>
        <xdr:cNvPr id="8" name="Rectangle 7">
          <a:extLst>
            <a:ext uri="{FF2B5EF4-FFF2-40B4-BE49-F238E27FC236}">
              <a16:creationId xmlns:a16="http://schemas.microsoft.com/office/drawing/2014/main" id="{2F6395C3-AFEB-4956-8BF0-E3D366AF22CD}"/>
            </a:ext>
          </a:extLst>
        </xdr:cNvPr>
        <xdr:cNvSpPr/>
      </xdr:nvSpPr>
      <xdr:spPr>
        <a:xfrm>
          <a:off x="10203516" y="26154529"/>
          <a:ext cx="6179483" cy="1008530"/>
        </a:xfrm>
        <a:prstGeom prst="rect">
          <a:avLst/>
        </a:prstGeom>
        <a:solidFill>
          <a:schemeClr val="bg1">
            <a:lumMod val="95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US" sz="1200" b="1"/>
            <a:t>If the income taxes you deduct are not sufficient to offset the value of the subsidy in a specific period, you can reduce future remittances to benefit from the subsidy. This includes reducing remittances that may fall outside of the application period for the wage subsidy (after June 19, 2020).</a:t>
          </a:r>
        </a:p>
      </xdr:txBody>
    </xdr:sp>
    <xdr:clientData/>
  </xdr:twoCellAnchor>
  <xdr:twoCellAnchor>
    <xdr:from>
      <xdr:col>4</xdr:col>
      <xdr:colOff>112059</xdr:colOff>
      <xdr:row>105</xdr:row>
      <xdr:rowOff>425737</xdr:rowOff>
    </xdr:from>
    <xdr:to>
      <xdr:col>12</xdr:col>
      <xdr:colOff>187456</xdr:colOff>
      <xdr:row>116</xdr:row>
      <xdr:rowOff>56030</xdr:rowOff>
    </xdr:to>
    <xdr:sp macro="" textlink="">
      <xdr:nvSpPr>
        <xdr:cNvPr id="9" name="Freeform: Shape 8">
          <a:extLst>
            <a:ext uri="{FF2B5EF4-FFF2-40B4-BE49-F238E27FC236}">
              <a16:creationId xmlns:a16="http://schemas.microsoft.com/office/drawing/2014/main" id="{9A5F357F-66A6-496D-96EC-A9908A08CA8F}"/>
            </a:ext>
          </a:extLst>
        </xdr:cNvPr>
        <xdr:cNvSpPr/>
      </xdr:nvSpPr>
      <xdr:spPr>
        <a:xfrm>
          <a:off x="7026088" y="24574413"/>
          <a:ext cx="7247162" cy="2308499"/>
        </a:xfrm>
        <a:custGeom>
          <a:avLst/>
          <a:gdLst>
            <a:gd name="connsiteX0" fmla="*/ 6914030 w 7247162"/>
            <a:gd name="connsiteY0" fmla="*/ 1591322 h 2308499"/>
            <a:gd name="connsiteX1" fmla="*/ 6454588 w 7247162"/>
            <a:gd name="connsiteY1" fmla="*/ 11293 h 2308499"/>
            <a:gd name="connsiteX2" fmla="*/ 0 w 7247162"/>
            <a:gd name="connsiteY2" fmla="*/ 2308499 h 2308499"/>
          </a:gdLst>
          <a:ahLst/>
          <a:cxnLst>
            <a:cxn ang="0">
              <a:pos x="connsiteX0" y="connsiteY0"/>
            </a:cxn>
            <a:cxn ang="0">
              <a:pos x="connsiteX1" y="connsiteY1"/>
            </a:cxn>
            <a:cxn ang="0">
              <a:pos x="connsiteX2" y="connsiteY2"/>
            </a:cxn>
          </a:cxnLst>
          <a:rect l="l" t="t" r="r" b="b"/>
          <a:pathLst>
            <a:path w="7247162" h="2308499">
              <a:moveTo>
                <a:pt x="6914030" y="1591322"/>
              </a:moveTo>
              <a:cubicBezTo>
                <a:pt x="7260478" y="741543"/>
                <a:pt x="7606926" y="-108236"/>
                <a:pt x="6454588" y="11293"/>
              </a:cubicBezTo>
              <a:cubicBezTo>
                <a:pt x="5302250" y="130822"/>
                <a:pt x="2651125" y="1219660"/>
                <a:pt x="0" y="2308499"/>
              </a:cubicBezTo>
            </a:path>
          </a:pathLst>
        </a:custGeom>
        <a:noFill/>
        <a:ln>
          <a:solidFill>
            <a:schemeClr val="accent4"/>
          </a:solidFill>
          <a:prstDash val="dash"/>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0</xdr:colOff>
      <xdr:row>28</xdr:row>
      <xdr:rowOff>0</xdr:rowOff>
    </xdr:from>
    <xdr:to>
      <xdr:col>16</xdr:col>
      <xdr:colOff>530599</xdr:colOff>
      <xdr:row>30</xdr:row>
      <xdr:rowOff>151280</xdr:rowOff>
    </xdr:to>
    <xdr:sp macro="" textlink="">
      <xdr:nvSpPr>
        <xdr:cNvPr id="10" name="Rectangle 9">
          <a:extLst>
            <a:ext uri="{FF2B5EF4-FFF2-40B4-BE49-F238E27FC236}">
              <a16:creationId xmlns:a16="http://schemas.microsoft.com/office/drawing/2014/main" id="{69B3BCAF-384C-4A1B-B022-D999C1141547}"/>
            </a:ext>
          </a:extLst>
        </xdr:cNvPr>
        <xdr:cNvSpPr/>
      </xdr:nvSpPr>
      <xdr:spPr>
        <a:xfrm>
          <a:off x="13125450" y="6324600"/>
          <a:ext cx="4473949" cy="779930"/>
        </a:xfrm>
        <a:prstGeom prst="rect">
          <a:avLst/>
        </a:prstGeom>
        <a:solidFill>
          <a:schemeClr val="bg1">
            <a:lumMod val="95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US" sz="1400" b="1"/>
            <a:t>Enter</a:t>
          </a:r>
          <a:r>
            <a:rPr lang="en-US" sz="1400" b="1" baseline="0"/>
            <a:t> the gross salary for your employees. Enter up to 30 employees for a total of 6 pay periods between 3.18.2020 and 6.19.2020.</a:t>
          </a:r>
          <a:endParaRPr lang="en-US" sz="1400" b="1"/>
        </a:p>
      </xdr:txBody>
    </xdr:sp>
    <xdr:clientData/>
  </xdr:twoCellAnchor>
  <xdr:twoCellAnchor>
    <xdr:from>
      <xdr:col>5</xdr:col>
      <xdr:colOff>1061356</xdr:colOff>
      <xdr:row>23</xdr:row>
      <xdr:rowOff>194677</xdr:rowOff>
    </xdr:from>
    <xdr:to>
      <xdr:col>13</xdr:col>
      <xdr:colOff>662699</xdr:colOff>
      <xdr:row>30</xdr:row>
      <xdr:rowOff>95250</xdr:rowOff>
    </xdr:to>
    <xdr:sp macro="" textlink="">
      <xdr:nvSpPr>
        <xdr:cNvPr id="12" name="Freeform: Shape 11">
          <a:extLst>
            <a:ext uri="{FF2B5EF4-FFF2-40B4-BE49-F238E27FC236}">
              <a16:creationId xmlns:a16="http://schemas.microsoft.com/office/drawing/2014/main" id="{8AC1A748-585D-477F-B678-2443CBAAE2D6}"/>
            </a:ext>
          </a:extLst>
        </xdr:cNvPr>
        <xdr:cNvSpPr/>
      </xdr:nvSpPr>
      <xdr:spPr>
        <a:xfrm>
          <a:off x="11361963" y="5555891"/>
          <a:ext cx="8391557" cy="1492609"/>
        </a:xfrm>
        <a:custGeom>
          <a:avLst/>
          <a:gdLst>
            <a:gd name="connsiteX0" fmla="*/ 6162675 w 6777750"/>
            <a:gd name="connsiteY0" fmla="*/ 786398 h 1596023"/>
            <a:gd name="connsiteX1" fmla="*/ 6191250 w 6777750"/>
            <a:gd name="connsiteY1" fmla="*/ 24398 h 1596023"/>
            <a:gd name="connsiteX2" fmla="*/ 0 w 6777750"/>
            <a:gd name="connsiteY2" fmla="*/ 1596023 h 1596023"/>
          </a:gdLst>
          <a:ahLst/>
          <a:cxnLst>
            <a:cxn ang="0">
              <a:pos x="connsiteX0" y="connsiteY0"/>
            </a:cxn>
            <a:cxn ang="0">
              <a:pos x="connsiteX1" y="connsiteY1"/>
            </a:cxn>
            <a:cxn ang="0">
              <a:pos x="connsiteX2" y="connsiteY2"/>
            </a:cxn>
          </a:cxnLst>
          <a:rect l="l" t="t" r="r" b="b"/>
          <a:pathLst>
            <a:path w="6777750" h="1596023">
              <a:moveTo>
                <a:pt x="6162675" y="786398"/>
              </a:moveTo>
              <a:cubicBezTo>
                <a:pt x="6690518" y="337929"/>
                <a:pt x="7218362" y="-110539"/>
                <a:pt x="6191250" y="24398"/>
              </a:cubicBezTo>
              <a:cubicBezTo>
                <a:pt x="5164138" y="159335"/>
                <a:pt x="2582069" y="877679"/>
                <a:pt x="0" y="1596023"/>
              </a:cubicBezTo>
            </a:path>
          </a:pathLst>
        </a:custGeom>
        <a:noFill/>
        <a:ln>
          <a:solidFill>
            <a:schemeClr val="accent4"/>
          </a:solidFill>
          <a:prstDash val="sysDash"/>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180975</xdr:colOff>
      <xdr:row>84</xdr:row>
      <xdr:rowOff>193861</xdr:rowOff>
    </xdr:from>
    <xdr:to>
      <xdr:col>18</xdr:col>
      <xdr:colOff>197224</xdr:colOff>
      <xdr:row>87</xdr:row>
      <xdr:rowOff>197224</xdr:rowOff>
    </xdr:to>
    <xdr:sp macro="" textlink="">
      <xdr:nvSpPr>
        <xdr:cNvPr id="13" name="Rectangle 12">
          <a:extLst>
            <a:ext uri="{FF2B5EF4-FFF2-40B4-BE49-F238E27FC236}">
              <a16:creationId xmlns:a16="http://schemas.microsoft.com/office/drawing/2014/main" id="{B4AB79A7-6063-4103-BE65-248ECD489C84}"/>
            </a:ext>
          </a:extLst>
        </xdr:cNvPr>
        <xdr:cNvSpPr/>
      </xdr:nvSpPr>
      <xdr:spPr>
        <a:xfrm>
          <a:off x="13997828" y="20274802"/>
          <a:ext cx="4453778" cy="787775"/>
        </a:xfrm>
        <a:prstGeom prst="rect">
          <a:avLst/>
        </a:prstGeom>
        <a:solidFill>
          <a:schemeClr val="bg1">
            <a:lumMod val="95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US" sz="1400" b="1"/>
            <a:t>This represents</a:t>
          </a:r>
          <a:r>
            <a:rPr lang="en-US" sz="1400" b="1" baseline="0"/>
            <a:t> the tax withholding you must remit to the Receiver General. </a:t>
          </a:r>
          <a:endParaRPr lang="en-US" sz="1400" b="1"/>
        </a:p>
      </xdr:txBody>
    </xdr:sp>
    <xdr:clientData/>
  </xdr:twoCellAnchor>
  <xdr:twoCellAnchor>
    <xdr:from>
      <xdr:col>7</xdr:col>
      <xdr:colOff>1008531</xdr:colOff>
      <xdr:row>82</xdr:row>
      <xdr:rowOff>4511</xdr:rowOff>
    </xdr:from>
    <xdr:to>
      <xdr:col>15</xdr:col>
      <xdr:colOff>223217</xdr:colOff>
      <xdr:row>86</xdr:row>
      <xdr:rowOff>156882</xdr:rowOff>
    </xdr:to>
    <xdr:sp macro="" textlink="">
      <xdr:nvSpPr>
        <xdr:cNvPr id="14" name="Freeform: Shape 13">
          <a:extLst>
            <a:ext uri="{FF2B5EF4-FFF2-40B4-BE49-F238E27FC236}">
              <a16:creationId xmlns:a16="http://schemas.microsoft.com/office/drawing/2014/main" id="{188BC4A5-7950-4F59-850C-914411F6D560}"/>
            </a:ext>
          </a:extLst>
        </xdr:cNvPr>
        <xdr:cNvSpPr/>
      </xdr:nvSpPr>
      <xdr:spPr>
        <a:xfrm>
          <a:off x="11362766" y="19704452"/>
          <a:ext cx="5299480" cy="1127283"/>
        </a:xfrm>
        <a:custGeom>
          <a:avLst/>
          <a:gdLst>
            <a:gd name="connsiteX0" fmla="*/ 4600575 w 4971147"/>
            <a:gd name="connsiteY0" fmla="*/ 769255 h 1607455"/>
            <a:gd name="connsiteX1" fmla="*/ 4505325 w 4971147"/>
            <a:gd name="connsiteY1" fmla="*/ 26305 h 1607455"/>
            <a:gd name="connsiteX2" fmla="*/ 0 w 4971147"/>
            <a:gd name="connsiteY2" fmla="*/ 1607455 h 1607455"/>
          </a:gdLst>
          <a:ahLst/>
          <a:cxnLst>
            <a:cxn ang="0">
              <a:pos x="connsiteX0" y="connsiteY0"/>
            </a:cxn>
            <a:cxn ang="0">
              <a:pos x="connsiteX1" y="connsiteY1"/>
            </a:cxn>
            <a:cxn ang="0">
              <a:pos x="connsiteX2" y="connsiteY2"/>
            </a:cxn>
          </a:cxnLst>
          <a:rect l="l" t="t" r="r" b="b"/>
          <a:pathLst>
            <a:path w="4971147" h="1607455">
              <a:moveTo>
                <a:pt x="4600575" y="769255"/>
              </a:moveTo>
              <a:cubicBezTo>
                <a:pt x="4936331" y="327930"/>
                <a:pt x="5272088" y="-113395"/>
                <a:pt x="4505325" y="26305"/>
              </a:cubicBezTo>
              <a:cubicBezTo>
                <a:pt x="3738562" y="166005"/>
                <a:pt x="1869281" y="886730"/>
                <a:pt x="0" y="1607455"/>
              </a:cubicBezTo>
            </a:path>
          </a:pathLst>
        </a:custGeom>
        <a:noFill/>
        <a:ln>
          <a:solidFill>
            <a:schemeClr val="accent4"/>
          </a:solidFill>
          <a:prstDash val="dash"/>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Theme1">
  <a:themeElements>
    <a:clrScheme name="LRKTAX Color Palette">
      <a:dk1>
        <a:sysClr val="windowText" lastClr="000000"/>
      </a:dk1>
      <a:lt1>
        <a:sysClr val="window" lastClr="FFFFFF"/>
      </a:lt1>
      <a:dk2>
        <a:srgbClr val="000000"/>
      </a:dk2>
      <a:lt2>
        <a:srgbClr val="FFFFFF"/>
      </a:lt2>
      <a:accent1>
        <a:srgbClr val="402A44"/>
      </a:accent1>
      <a:accent2>
        <a:srgbClr val="D76B8C"/>
      </a:accent2>
      <a:accent3>
        <a:srgbClr val="D7508C"/>
      </a:accent3>
      <a:accent4>
        <a:srgbClr val="FF518C"/>
      </a:accent4>
      <a:accent5>
        <a:srgbClr val="C21C68"/>
      </a:accent5>
      <a:accent6>
        <a:srgbClr val="2F1F32"/>
      </a:accent6>
      <a:hlink>
        <a:srgbClr val="C21C68"/>
      </a:hlink>
      <a:folHlink>
        <a:srgbClr val="954F72"/>
      </a:folHlink>
    </a:clrScheme>
    <a:fontScheme name="LRKTAX">
      <a:majorFont>
        <a:latin typeface="Playfair Display"/>
        <a:ea typeface=""/>
        <a:cs typeface=""/>
      </a:majorFont>
      <a:minorFont>
        <a:latin typeface="Source Sans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1" id="{0D4780A7-B4DF-419C-8418-1380B19403C8}" vid="{1EC8AE72-D9F1-458F-87B7-C3A5763AE1C2}"/>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nada.ca/en/revenue-agency/campaigns/covid-19-update/frequently-asked-questions-wage-subsidy-small-business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BDBD6-76C2-4624-9512-8DDE61857C49}">
  <dimension ref="B1:J124"/>
  <sheetViews>
    <sheetView showGridLines="0" tabSelected="1" zoomScale="70" zoomScaleNormal="70" workbookViewId="0">
      <selection activeCell="B32" sqref="B32"/>
    </sheetView>
  </sheetViews>
  <sheetFormatPr defaultColWidth="9.140625" defaultRowHeight="15" x14ac:dyDescent="0.25"/>
  <cols>
    <col min="1" max="1" width="2.140625" style="2" customWidth="1"/>
    <col min="2" max="2" width="83" style="1" customWidth="1"/>
    <col min="3" max="9" width="23.140625" style="2" customWidth="1"/>
    <col min="10" max="10" width="9.140625" style="2"/>
    <col min="11" max="12" width="10.5703125" style="2" bestFit="1" customWidth="1"/>
    <col min="13" max="13" width="9.140625" style="2"/>
    <col min="14" max="14" width="10.5703125" style="2" bestFit="1" customWidth="1"/>
    <col min="15" max="16384" width="9.140625" style="2"/>
  </cols>
  <sheetData>
    <row r="1" spans="2:9" ht="21" x14ac:dyDescent="0.35">
      <c r="B1" s="72" t="s">
        <v>0</v>
      </c>
    </row>
    <row r="2" spans="2:9" x14ac:dyDescent="0.25">
      <c r="B2" s="17" t="s">
        <v>1</v>
      </c>
    </row>
    <row r="4" spans="2:9" x14ac:dyDescent="0.25">
      <c r="B4" s="124" t="s">
        <v>86</v>
      </c>
      <c r="C4" s="124"/>
      <c r="D4" s="124"/>
      <c r="E4" s="124"/>
      <c r="F4" s="124"/>
      <c r="G4" s="124"/>
      <c r="H4" s="124"/>
      <c r="I4" s="124"/>
    </row>
    <row r="5" spans="2:9" ht="43.5" customHeight="1" x14ac:dyDescent="0.25">
      <c r="B5" s="124"/>
      <c r="C5" s="124"/>
      <c r="D5" s="124"/>
      <c r="E5" s="124"/>
      <c r="F5" s="124"/>
      <c r="G5" s="124"/>
      <c r="H5" s="124"/>
      <c r="I5" s="124"/>
    </row>
    <row r="8" spans="2:9" ht="34.5" customHeight="1" x14ac:dyDescent="0.25">
      <c r="B8" s="71" t="s">
        <v>2</v>
      </c>
    </row>
    <row r="10" spans="2:9" x14ac:dyDescent="0.25">
      <c r="B10" s="62" t="s">
        <v>3</v>
      </c>
      <c r="C10" s="63"/>
      <c r="D10" s="63"/>
      <c r="E10" s="63"/>
      <c r="F10" s="63"/>
      <c r="G10" s="63"/>
      <c r="H10" s="63"/>
    </row>
    <row r="11" spans="2:9" ht="6.75" customHeight="1" x14ac:dyDescent="0.25">
      <c r="B11" s="64"/>
      <c r="C11" s="63"/>
      <c r="D11" s="63"/>
      <c r="E11" s="63"/>
      <c r="F11" s="63"/>
      <c r="G11" s="63"/>
      <c r="H11" s="63"/>
    </row>
    <row r="12" spans="2:9" x14ac:dyDescent="0.25">
      <c r="B12" s="65" t="s">
        <v>85</v>
      </c>
      <c r="C12" s="63"/>
      <c r="D12" s="63"/>
      <c r="E12" s="63"/>
      <c r="F12" s="63"/>
      <c r="G12" s="63"/>
      <c r="H12" s="63"/>
    </row>
    <row r="13" spans="2:9" x14ac:dyDescent="0.25">
      <c r="B13" s="65" t="s">
        <v>4</v>
      </c>
      <c r="C13" s="63"/>
      <c r="D13" s="63"/>
      <c r="E13" s="63"/>
      <c r="F13" s="63"/>
      <c r="G13" s="63"/>
      <c r="H13" s="63"/>
    </row>
    <row r="14" spans="2:9" x14ac:dyDescent="0.25">
      <c r="B14" s="65" t="s">
        <v>5</v>
      </c>
      <c r="C14" s="63"/>
      <c r="D14" s="63"/>
      <c r="E14" s="63"/>
      <c r="F14" s="63"/>
      <c r="G14" s="63"/>
      <c r="H14" s="63"/>
    </row>
    <row r="15" spans="2:9" x14ac:dyDescent="0.25">
      <c r="B15" s="66"/>
      <c r="C15" s="63"/>
      <c r="D15" s="63"/>
      <c r="E15" s="63"/>
      <c r="F15" s="63"/>
      <c r="G15" s="63"/>
      <c r="H15" s="63"/>
    </row>
    <row r="16" spans="2:9" ht="29.25" customHeight="1" x14ac:dyDescent="0.25">
      <c r="B16" s="118" t="s">
        <v>6</v>
      </c>
      <c r="C16" s="118"/>
      <c r="D16" s="118"/>
      <c r="E16" s="63"/>
      <c r="F16" s="63"/>
      <c r="G16" s="63"/>
      <c r="H16" s="63"/>
    </row>
    <row r="17" spans="2:9" x14ac:dyDescent="0.25">
      <c r="B17" s="118"/>
      <c r="C17" s="118"/>
      <c r="D17" s="118"/>
    </row>
    <row r="18" spans="2:9" x14ac:dyDescent="0.25">
      <c r="B18" s="112" t="s">
        <v>7</v>
      </c>
      <c r="C18" s="113"/>
      <c r="D18" s="113"/>
    </row>
    <row r="19" spans="2:9" x14ac:dyDescent="0.25">
      <c r="B19" s="113"/>
      <c r="C19" s="113"/>
      <c r="D19" s="113"/>
    </row>
    <row r="20" spans="2:9" x14ac:dyDescent="0.25">
      <c r="B20" s="113"/>
      <c r="C20" s="113"/>
      <c r="D20" s="113"/>
    </row>
    <row r="21" spans="2:9" x14ac:dyDescent="0.25">
      <c r="B21" s="113"/>
      <c r="C21" s="113"/>
      <c r="D21" s="113"/>
    </row>
    <row r="23" spans="2:9" ht="32.25" customHeight="1" x14ac:dyDescent="0.25">
      <c r="B23" s="71" t="s">
        <v>8</v>
      </c>
    </row>
    <row r="24" spans="2:9" ht="15.75" x14ac:dyDescent="0.25">
      <c r="B24" s="31"/>
      <c r="G24" s="109" t="s">
        <v>9</v>
      </c>
      <c r="H24" s="108"/>
      <c r="I24" s="13" t="s">
        <v>10</v>
      </c>
    </row>
    <row r="25" spans="2:9" s="63" customFormat="1" x14ac:dyDescent="0.25">
      <c r="B25" s="67" t="s">
        <v>11</v>
      </c>
    </row>
    <row r="26" spans="2:9" s="63" customFormat="1" x14ac:dyDescent="0.25">
      <c r="B26" s="67" t="s">
        <v>87</v>
      </c>
    </row>
    <row r="27" spans="2:9" x14ac:dyDescent="0.25">
      <c r="B27" s="18"/>
    </row>
    <row r="29" spans="2:9" ht="34.5" customHeight="1" x14ac:dyDescent="0.25">
      <c r="B29" s="3"/>
      <c r="C29" s="121" t="s">
        <v>12</v>
      </c>
      <c r="D29" s="122"/>
      <c r="E29" s="122"/>
      <c r="F29" s="122"/>
      <c r="G29" s="122"/>
      <c r="H29" s="122"/>
      <c r="I29" s="123"/>
    </row>
    <row r="30" spans="2:9" x14ac:dyDescent="0.25">
      <c r="B30" s="119" t="s">
        <v>13</v>
      </c>
      <c r="C30" s="77" t="s">
        <v>14</v>
      </c>
      <c r="D30" s="77" t="s">
        <v>15</v>
      </c>
      <c r="E30" s="77" t="s">
        <v>16</v>
      </c>
      <c r="F30" s="77" t="s">
        <v>17</v>
      </c>
      <c r="G30" s="77" t="s">
        <v>18</v>
      </c>
      <c r="H30" s="77" t="s">
        <v>19</v>
      </c>
      <c r="I30" s="77" t="s">
        <v>20</v>
      </c>
    </row>
    <row r="31" spans="2:9" x14ac:dyDescent="0.25">
      <c r="B31" s="120"/>
      <c r="C31" s="77" t="s">
        <v>21</v>
      </c>
      <c r="D31" s="77" t="s">
        <v>22</v>
      </c>
      <c r="E31" s="77" t="s">
        <v>22</v>
      </c>
      <c r="F31" s="77" t="s">
        <v>23</v>
      </c>
      <c r="G31" s="77" t="s">
        <v>24</v>
      </c>
      <c r="H31" s="77" t="s">
        <v>25</v>
      </c>
      <c r="I31" s="77"/>
    </row>
    <row r="32" spans="2:9" ht="18" customHeight="1" x14ac:dyDescent="0.25">
      <c r="B32" s="114" t="s">
        <v>83</v>
      </c>
      <c r="C32" s="43"/>
      <c r="D32" s="43"/>
      <c r="E32" s="43"/>
      <c r="F32" s="43"/>
      <c r="G32" s="43"/>
      <c r="H32" s="43"/>
      <c r="I32" s="111">
        <f>SUM(C32:H32)</f>
        <v>0</v>
      </c>
    </row>
    <row r="33" spans="2:9" ht="18" customHeight="1" x14ac:dyDescent="0.25">
      <c r="B33" s="114" t="s">
        <v>84</v>
      </c>
      <c r="C33" s="43"/>
      <c r="D33" s="43"/>
      <c r="E33" s="43"/>
      <c r="F33" s="43"/>
      <c r="G33" s="43"/>
      <c r="H33" s="43"/>
      <c r="I33" s="111">
        <f t="shared" ref="I33:I60" si="0">SUM(C33:H33)</f>
        <v>0</v>
      </c>
    </row>
    <row r="34" spans="2:9" ht="18" customHeight="1" x14ac:dyDescent="0.25">
      <c r="B34" s="114" t="s">
        <v>26</v>
      </c>
      <c r="C34" s="43"/>
      <c r="D34" s="43"/>
      <c r="E34" s="43"/>
      <c r="F34" s="43"/>
      <c r="G34" s="43"/>
      <c r="H34" s="43"/>
      <c r="I34" s="111">
        <f t="shared" si="0"/>
        <v>0</v>
      </c>
    </row>
    <row r="35" spans="2:9" ht="18" customHeight="1" x14ac:dyDescent="0.25">
      <c r="B35" s="114" t="s">
        <v>27</v>
      </c>
      <c r="C35" s="43"/>
      <c r="D35" s="43"/>
      <c r="E35" s="43"/>
      <c r="F35" s="43"/>
      <c r="G35" s="43"/>
      <c r="H35" s="43"/>
      <c r="I35" s="111">
        <f>SUM(C35:H35)</f>
        <v>0</v>
      </c>
    </row>
    <row r="36" spans="2:9" ht="18" customHeight="1" x14ac:dyDescent="0.25">
      <c r="B36" s="114" t="s">
        <v>28</v>
      </c>
      <c r="C36" s="43"/>
      <c r="D36" s="43"/>
      <c r="E36" s="43"/>
      <c r="F36" s="43"/>
      <c r="G36" s="43"/>
      <c r="H36" s="43"/>
      <c r="I36" s="111">
        <f t="shared" si="0"/>
        <v>0</v>
      </c>
    </row>
    <row r="37" spans="2:9" ht="18" customHeight="1" x14ac:dyDescent="0.25">
      <c r="B37" s="114" t="s">
        <v>29</v>
      </c>
      <c r="C37" s="43"/>
      <c r="D37" s="43"/>
      <c r="E37" s="43"/>
      <c r="F37" s="43"/>
      <c r="G37" s="43"/>
      <c r="H37" s="43"/>
      <c r="I37" s="111">
        <f t="shared" si="0"/>
        <v>0</v>
      </c>
    </row>
    <row r="38" spans="2:9" ht="18" customHeight="1" x14ac:dyDescent="0.25">
      <c r="B38" s="114" t="s">
        <v>30</v>
      </c>
      <c r="C38" s="43"/>
      <c r="D38" s="43"/>
      <c r="E38" s="43"/>
      <c r="F38" s="43"/>
      <c r="G38" s="43"/>
      <c r="H38" s="43"/>
      <c r="I38" s="111">
        <f t="shared" si="0"/>
        <v>0</v>
      </c>
    </row>
    <row r="39" spans="2:9" ht="18" customHeight="1" x14ac:dyDescent="0.25">
      <c r="B39" s="114" t="s">
        <v>31</v>
      </c>
      <c r="C39" s="43"/>
      <c r="D39" s="43"/>
      <c r="E39" s="43"/>
      <c r="F39" s="43"/>
      <c r="G39" s="43"/>
      <c r="H39" s="43"/>
      <c r="I39" s="111">
        <f t="shared" si="0"/>
        <v>0</v>
      </c>
    </row>
    <row r="40" spans="2:9" ht="18" customHeight="1" x14ac:dyDescent="0.25">
      <c r="B40" s="114" t="s">
        <v>32</v>
      </c>
      <c r="C40" s="43"/>
      <c r="D40" s="43"/>
      <c r="E40" s="43"/>
      <c r="F40" s="43"/>
      <c r="G40" s="43"/>
      <c r="H40" s="43"/>
      <c r="I40" s="111">
        <f t="shared" si="0"/>
        <v>0</v>
      </c>
    </row>
    <row r="41" spans="2:9" ht="18" customHeight="1" x14ac:dyDescent="0.25">
      <c r="B41" s="114" t="s">
        <v>33</v>
      </c>
      <c r="C41" s="43"/>
      <c r="D41" s="43"/>
      <c r="E41" s="43"/>
      <c r="F41" s="43"/>
      <c r="G41" s="43"/>
      <c r="H41" s="43"/>
      <c r="I41" s="111">
        <f t="shared" si="0"/>
        <v>0</v>
      </c>
    </row>
    <row r="42" spans="2:9" ht="18" customHeight="1" x14ac:dyDescent="0.25">
      <c r="B42" s="114" t="s">
        <v>34</v>
      </c>
      <c r="C42" s="43"/>
      <c r="D42" s="43"/>
      <c r="E42" s="43"/>
      <c r="F42" s="43"/>
      <c r="G42" s="43"/>
      <c r="H42" s="43"/>
      <c r="I42" s="111">
        <f t="shared" si="0"/>
        <v>0</v>
      </c>
    </row>
    <row r="43" spans="2:9" ht="18" customHeight="1" x14ac:dyDescent="0.25">
      <c r="B43" s="114" t="s">
        <v>35</v>
      </c>
      <c r="C43" s="43"/>
      <c r="D43" s="43"/>
      <c r="E43" s="43"/>
      <c r="F43" s="43"/>
      <c r="G43" s="43"/>
      <c r="H43" s="43"/>
      <c r="I43" s="111">
        <f t="shared" si="0"/>
        <v>0</v>
      </c>
    </row>
    <row r="44" spans="2:9" ht="18" customHeight="1" x14ac:dyDescent="0.25">
      <c r="B44" s="114" t="s">
        <v>36</v>
      </c>
      <c r="C44" s="43"/>
      <c r="D44" s="43"/>
      <c r="E44" s="43"/>
      <c r="F44" s="43"/>
      <c r="G44" s="43"/>
      <c r="H44" s="43"/>
      <c r="I44" s="111">
        <f t="shared" si="0"/>
        <v>0</v>
      </c>
    </row>
    <row r="45" spans="2:9" ht="18" customHeight="1" x14ac:dyDescent="0.25">
      <c r="B45" s="114" t="s">
        <v>37</v>
      </c>
      <c r="C45" s="43"/>
      <c r="D45" s="43"/>
      <c r="E45" s="43"/>
      <c r="F45" s="43"/>
      <c r="G45" s="43"/>
      <c r="H45" s="43"/>
      <c r="I45" s="111">
        <f t="shared" si="0"/>
        <v>0</v>
      </c>
    </row>
    <row r="46" spans="2:9" ht="18" customHeight="1" x14ac:dyDescent="0.25">
      <c r="B46" s="114" t="s">
        <v>38</v>
      </c>
      <c r="C46" s="43"/>
      <c r="D46" s="43"/>
      <c r="E46" s="43"/>
      <c r="F46" s="43"/>
      <c r="G46" s="43"/>
      <c r="H46" s="43"/>
      <c r="I46" s="111">
        <f t="shared" si="0"/>
        <v>0</v>
      </c>
    </row>
    <row r="47" spans="2:9" ht="18" customHeight="1" x14ac:dyDescent="0.25">
      <c r="B47" s="114" t="s">
        <v>39</v>
      </c>
      <c r="C47" s="43"/>
      <c r="D47" s="43"/>
      <c r="E47" s="43"/>
      <c r="F47" s="43"/>
      <c r="G47" s="43"/>
      <c r="H47" s="43"/>
      <c r="I47" s="111">
        <f t="shared" si="0"/>
        <v>0</v>
      </c>
    </row>
    <row r="48" spans="2:9" ht="18" customHeight="1" x14ac:dyDescent="0.25">
      <c r="B48" s="114" t="s">
        <v>40</v>
      </c>
      <c r="C48" s="43"/>
      <c r="D48" s="43"/>
      <c r="E48" s="43"/>
      <c r="F48" s="43"/>
      <c r="G48" s="43"/>
      <c r="H48" s="43"/>
      <c r="I48" s="111">
        <f t="shared" si="0"/>
        <v>0</v>
      </c>
    </row>
    <row r="49" spans="2:9" ht="18" customHeight="1" x14ac:dyDescent="0.25">
      <c r="B49" s="114" t="s">
        <v>41</v>
      </c>
      <c r="C49" s="43"/>
      <c r="D49" s="43"/>
      <c r="E49" s="43"/>
      <c r="F49" s="43"/>
      <c r="G49" s="43"/>
      <c r="H49" s="43"/>
      <c r="I49" s="111">
        <f t="shared" si="0"/>
        <v>0</v>
      </c>
    </row>
    <row r="50" spans="2:9" ht="18" customHeight="1" x14ac:dyDescent="0.25">
      <c r="B50" s="114" t="s">
        <v>42</v>
      </c>
      <c r="C50" s="43"/>
      <c r="D50" s="43"/>
      <c r="E50" s="43"/>
      <c r="F50" s="43"/>
      <c r="G50" s="43"/>
      <c r="H50" s="43"/>
      <c r="I50" s="111">
        <f t="shared" si="0"/>
        <v>0</v>
      </c>
    </row>
    <row r="51" spans="2:9" ht="18" customHeight="1" x14ac:dyDescent="0.25">
      <c r="B51" s="114" t="s">
        <v>43</v>
      </c>
      <c r="C51" s="43"/>
      <c r="D51" s="43"/>
      <c r="E51" s="43"/>
      <c r="F51" s="43"/>
      <c r="G51" s="43"/>
      <c r="H51" s="43"/>
      <c r="I51" s="111">
        <f t="shared" si="0"/>
        <v>0</v>
      </c>
    </row>
    <row r="52" spans="2:9" ht="18" customHeight="1" x14ac:dyDescent="0.25">
      <c r="B52" s="114" t="s">
        <v>44</v>
      </c>
      <c r="C52" s="43"/>
      <c r="D52" s="43"/>
      <c r="E52" s="43"/>
      <c r="F52" s="43"/>
      <c r="G52" s="43"/>
      <c r="H52" s="43"/>
      <c r="I52" s="111">
        <f t="shared" si="0"/>
        <v>0</v>
      </c>
    </row>
    <row r="53" spans="2:9" ht="18" customHeight="1" x14ac:dyDescent="0.25">
      <c r="B53" s="114" t="s">
        <v>45</v>
      </c>
      <c r="C53" s="43"/>
      <c r="D53" s="43"/>
      <c r="E53" s="43"/>
      <c r="F53" s="43"/>
      <c r="G53" s="43"/>
      <c r="H53" s="43"/>
      <c r="I53" s="111">
        <f t="shared" si="0"/>
        <v>0</v>
      </c>
    </row>
    <row r="54" spans="2:9" ht="18" customHeight="1" x14ac:dyDescent="0.25">
      <c r="B54" s="114" t="s">
        <v>46</v>
      </c>
      <c r="C54" s="43"/>
      <c r="D54" s="43"/>
      <c r="E54" s="43"/>
      <c r="F54" s="43"/>
      <c r="G54" s="43"/>
      <c r="H54" s="43"/>
      <c r="I54" s="111">
        <f t="shared" si="0"/>
        <v>0</v>
      </c>
    </row>
    <row r="55" spans="2:9" ht="18" customHeight="1" x14ac:dyDescent="0.25">
      <c r="B55" s="114" t="s">
        <v>47</v>
      </c>
      <c r="C55" s="43"/>
      <c r="D55" s="43"/>
      <c r="E55" s="43"/>
      <c r="F55" s="43"/>
      <c r="G55" s="43"/>
      <c r="H55" s="43"/>
      <c r="I55" s="111">
        <f t="shared" si="0"/>
        <v>0</v>
      </c>
    </row>
    <row r="56" spans="2:9" ht="18" customHeight="1" x14ac:dyDescent="0.25">
      <c r="B56" s="114" t="s">
        <v>48</v>
      </c>
      <c r="C56" s="43"/>
      <c r="D56" s="43"/>
      <c r="E56" s="43"/>
      <c r="F56" s="43"/>
      <c r="G56" s="43"/>
      <c r="H56" s="43"/>
      <c r="I56" s="111">
        <f t="shared" si="0"/>
        <v>0</v>
      </c>
    </row>
    <row r="57" spans="2:9" ht="18" customHeight="1" x14ac:dyDescent="0.25">
      <c r="B57" s="114" t="s">
        <v>49</v>
      </c>
      <c r="C57" s="43"/>
      <c r="D57" s="43"/>
      <c r="E57" s="43"/>
      <c r="F57" s="43"/>
      <c r="G57" s="43"/>
      <c r="H57" s="43"/>
      <c r="I57" s="111">
        <f t="shared" si="0"/>
        <v>0</v>
      </c>
    </row>
    <row r="58" spans="2:9" ht="18" customHeight="1" x14ac:dyDescent="0.25">
      <c r="B58" s="114" t="s">
        <v>50</v>
      </c>
      <c r="C58" s="43"/>
      <c r="D58" s="43"/>
      <c r="E58" s="43"/>
      <c r="F58" s="43"/>
      <c r="G58" s="43"/>
      <c r="H58" s="43"/>
      <c r="I58" s="111">
        <f t="shared" si="0"/>
        <v>0</v>
      </c>
    </row>
    <row r="59" spans="2:9" ht="18" customHeight="1" x14ac:dyDescent="0.25">
      <c r="B59" s="114" t="s">
        <v>51</v>
      </c>
      <c r="C59" s="43"/>
      <c r="D59" s="43"/>
      <c r="E59" s="43"/>
      <c r="F59" s="43"/>
      <c r="G59" s="43"/>
      <c r="H59" s="43"/>
      <c r="I59" s="111">
        <f t="shared" si="0"/>
        <v>0</v>
      </c>
    </row>
    <row r="60" spans="2:9" ht="18" customHeight="1" x14ac:dyDescent="0.25">
      <c r="B60" s="114" t="s">
        <v>52</v>
      </c>
      <c r="C60" s="43"/>
      <c r="D60" s="43"/>
      <c r="E60" s="43"/>
      <c r="F60" s="43"/>
      <c r="G60" s="43"/>
      <c r="H60" s="43"/>
      <c r="I60" s="111">
        <f t="shared" si="0"/>
        <v>0</v>
      </c>
    </row>
    <row r="61" spans="2:9" ht="18" customHeight="1" x14ac:dyDescent="0.25">
      <c r="B61" s="114" t="s">
        <v>53</v>
      </c>
      <c r="C61" s="43"/>
      <c r="D61" s="43"/>
      <c r="E61" s="43"/>
      <c r="F61" s="43"/>
      <c r="G61" s="43"/>
      <c r="H61" s="43"/>
      <c r="I61" s="111">
        <f>SUM(C61:H61)</f>
        <v>0</v>
      </c>
    </row>
    <row r="62" spans="2:9" x14ac:dyDescent="0.25">
      <c r="B62" s="29" t="s">
        <v>20</v>
      </c>
      <c r="C62" s="30">
        <f>SUM(C32:C61)</f>
        <v>0</v>
      </c>
      <c r="D62" s="30">
        <f t="shared" ref="D62:G62" si="1">SUM(D32:D61)</f>
        <v>0</v>
      </c>
      <c r="E62" s="30">
        <f t="shared" si="1"/>
        <v>0</v>
      </c>
      <c r="F62" s="30">
        <f t="shared" si="1"/>
        <v>0</v>
      </c>
      <c r="G62" s="30">
        <f t="shared" si="1"/>
        <v>0</v>
      </c>
      <c r="H62" s="30">
        <f>SUM(H32:H61)</f>
        <v>0</v>
      </c>
      <c r="I62" s="30">
        <f>SUM(I32:I61)</f>
        <v>0</v>
      </c>
    </row>
    <row r="65" spans="2:9" ht="32.25" customHeight="1" x14ac:dyDescent="0.25">
      <c r="B65" s="70" t="s">
        <v>54</v>
      </c>
    </row>
    <row r="66" spans="2:9" s="16" customFormat="1" ht="15.75" x14ac:dyDescent="0.25">
      <c r="B66" s="75"/>
    </row>
    <row r="68" spans="2:9" ht="33.75" customHeight="1" x14ac:dyDescent="0.25">
      <c r="C68" s="78" t="s">
        <v>14</v>
      </c>
      <c r="D68" s="78" t="s">
        <v>15</v>
      </c>
      <c r="E68" s="78" t="s">
        <v>16</v>
      </c>
      <c r="F68" s="78" t="s">
        <v>17</v>
      </c>
      <c r="G68" s="78" t="s">
        <v>18</v>
      </c>
      <c r="H68" s="78" t="s">
        <v>19</v>
      </c>
      <c r="I68" s="78" t="s">
        <v>20</v>
      </c>
    </row>
    <row r="69" spans="2:9" s="33" customFormat="1" ht="18.75" customHeight="1" x14ac:dyDescent="0.25">
      <c r="B69" s="79" t="s">
        <v>55</v>
      </c>
      <c r="C69" s="74">
        <f>Calculation!B45</f>
        <v>0</v>
      </c>
      <c r="D69" s="74">
        <f>Calculation!C45</f>
        <v>0</v>
      </c>
      <c r="E69" s="74">
        <f>Calculation!D45</f>
        <v>0</v>
      </c>
      <c r="F69" s="74">
        <f>Calculation!E45</f>
        <v>0</v>
      </c>
      <c r="G69" s="74">
        <f>Calculation!F45</f>
        <v>0</v>
      </c>
      <c r="H69" s="74">
        <f>Calculation!G45</f>
        <v>0</v>
      </c>
      <c r="I69" s="74">
        <f>SUM(C69:H69)</f>
        <v>0</v>
      </c>
    </row>
    <row r="70" spans="2:9" s="82" customFormat="1" ht="18.75" customHeight="1" x14ac:dyDescent="0.25">
      <c r="B70" s="80"/>
      <c r="C70" s="81"/>
      <c r="D70" s="81"/>
      <c r="E70" s="81"/>
      <c r="F70" s="81"/>
      <c r="G70" s="81"/>
      <c r="H70" s="81"/>
      <c r="I70" s="81"/>
    </row>
    <row r="71" spans="2:9" s="16" customFormat="1" x14ac:dyDescent="0.25">
      <c r="B71" s="14"/>
    </row>
    <row r="72" spans="2:9" ht="36.75" customHeight="1" x14ac:dyDescent="0.25">
      <c r="B72" s="70" t="s">
        <v>56</v>
      </c>
    </row>
    <row r="73" spans="2:9" s="16" customFormat="1" ht="36.75" customHeight="1" x14ac:dyDescent="0.25">
      <c r="B73" s="75"/>
    </row>
    <row r="74" spans="2:9" x14ac:dyDescent="0.25">
      <c r="B74" s="20"/>
    </row>
    <row r="75" spans="2:9" ht="32.25" customHeight="1" x14ac:dyDescent="0.25">
      <c r="B75" s="21"/>
      <c r="C75" s="77" t="s">
        <v>14</v>
      </c>
      <c r="D75" s="77" t="s">
        <v>15</v>
      </c>
      <c r="E75" s="77" t="s">
        <v>16</v>
      </c>
      <c r="F75" s="77" t="s">
        <v>17</v>
      </c>
      <c r="G75" s="77" t="s">
        <v>18</v>
      </c>
      <c r="H75" s="77" t="s">
        <v>19</v>
      </c>
      <c r="I75" s="77" t="s">
        <v>20</v>
      </c>
    </row>
    <row r="76" spans="2:9" s="13" customFormat="1" ht="18.75" customHeight="1" x14ac:dyDescent="0.25">
      <c r="B76" s="37" t="s">
        <v>57</v>
      </c>
      <c r="C76" s="107"/>
      <c r="D76" s="107"/>
      <c r="E76" s="107"/>
      <c r="F76" s="107"/>
      <c r="G76" s="107"/>
      <c r="H76" s="107"/>
      <c r="I76" s="74">
        <f>SUM(C76:H76)</f>
        <v>0</v>
      </c>
    </row>
    <row r="77" spans="2:9" s="16" customFormat="1" x14ac:dyDescent="0.25">
      <c r="B77" s="38"/>
      <c r="C77" s="45"/>
      <c r="D77" s="45"/>
      <c r="E77" s="45"/>
      <c r="F77" s="45"/>
      <c r="G77" s="45"/>
      <c r="H77" s="45"/>
      <c r="I77" s="46"/>
    </row>
    <row r="78" spans="2:9" s="16" customFormat="1" x14ac:dyDescent="0.25">
      <c r="B78" s="38"/>
      <c r="C78" s="45"/>
      <c r="D78" s="45"/>
      <c r="E78" s="45"/>
      <c r="F78" s="45"/>
      <c r="G78" s="45"/>
      <c r="H78" s="45"/>
      <c r="I78" s="46"/>
    </row>
    <row r="79" spans="2:9" s="19" customFormat="1" ht="33" customHeight="1" x14ac:dyDescent="0.25">
      <c r="B79" s="39"/>
      <c r="C79" s="78" t="s">
        <v>14</v>
      </c>
      <c r="D79" s="78" t="s">
        <v>15</v>
      </c>
      <c r="E79" s="78" t="s">
        <v>16</v>
      </c>
      <c r="F79" s="78" t="s">
        <v>17</v>
      </c>
      <c r="G79" s="78" t="s">
        <v>18</v>
      </c>
      <c r="H79" s="78" t="s">
        <v>19</v>
      </c>
      <c r="I79" s="78" t="s">
        <v>20</v>
      </c>
    </row>
    <row r="80" spans="2:9" s="32" customFormat="1" ht="19.5" customHeight="1" x14ac:dyDescent="0.25">
      <c r="B80" s="41" t="s">
        <v>58</v>
      </c>
      <c r="C80" s="73">
        <f>MIN(IF(ISBLANK(C76),0,C76),Calculation!B47)</f>
        <v>0</v>
      </c>
      <c r="D80" s="73">
        <f>MIN(IF(ISBLANK(D76),0,D76),Calculation!C47)</f>
        <v>0</v>
      </c>
      <c r="E80" s="73">
        <f>MIN(IF(ISBLANK(E76),0,E76),Calculation!D47)</f>
        <v>0</v>
      </c>
      <c r="F80" s="73">
        <f>MIN(IF(ISBLANK(F76),0,F76),Calculation!E47)</f>
        <v>0</v>
      </c>
      <c r="G80" s="73">
        <f>MIN(IF(ISBLANK(G76),0,G76),Calculation!F47)</f>
        <v>0</v>
      </c>
      <c r="H80" s="73">
        <f>MIN(IF(ISBLANK(H76),0,H76),Calculation!G47)</f>
        <v>0</v>
      </c>
      <c r="I80" s="74">
        <f>SUM(C80:H80)</f>
        <v>0</v>
      </c>
    </row>
    <row r="81" spans="2:9" s="36" customFormat="1" ht="27" customHeight="1" x14ac:dyDescent="0.25">
      <c r="B81" s="42"/>
      <c r="C81" s="34"/>
      <c r="D81" s="34"/>
      <c r="E81" s="34"/>
      <c r="F81" s="34"/>
      <c r="G81" s="34"/>
      <c r="H81" s="34"/>
      <c r="I81" s="35"/>
    </row>
    <row r="83" spans="2:9" s="16" customFormat="1" x14ac:dyDescent="0.25">
      <c r="B83" s="40"/>
      <c r="C83" s="15"/>
      <c r="D83" s="15"/>
      <c r="E83" s="15"/>
      <c r="F83" s="15"/>
      <c r="G83" s="15"/>
      <c r="H83" s="15"/>
      <c r="I83" s="15"/>
    </row>
    <row r="84" spans="2:9" s="16" customFormat="1" x14ac:dyDescent="0.25">
      <c r="B84" s="40"/>
      <c r="C84" s="15"/>
      <c r="D84" s="15"/>
      <c r="E84" s="15"/>
      <c r="F84" s="15"/>
      <c r="G84" s="15"/>
      <c r="H84" s="15"/>
      <c r="I84" s="15"/>
    </row>
    <row r="85" spans="2:9" s="16" customFormat="1" ht="30.75" customHeight="1" x14ac:dyDescent="0.25">
      <c r="B85" s="70" t="s">
        <v>59</v>
      </c>
      <c r="C85" s="15"/>
      <c r="D85" s="15"/>
      <c r="E85" s="15"/>
      <c r="F85" s="15"/>
      <c r="G85" s="15"/>
      <c r="H85" s="15"/>
      <c r="I85" s="15"/>
    </row>
    <row r="86" spans="2:9" s="16" customFormat="1" ht="15.75" x14ac:dyDescent="0.25">
      <c r="B86" s="75"/>
      <c r="C86" s="15"/>
      <c r="D86" s="15"/>
      <c r="E86" s="15"/>
      <c r="F86" s="15"/>
      <c r="G86" s="15"/>
      <c r="H86" s="15"/>
      <c r="I86" s="15"/>
    </row>
    <row r="87" spans="2:9" s="16" customFormat="1" x14ac:dyDescent="0.25">
      <c r="B87" s="40"/>
      <c r="C87" s="15"/>
      <c r="D87" s="15"/>
      <c r="E87" s="15"/>
      <c r="F87" s="15"/>
      <c r="G87" s="15"/>
      <c r="H87" s="15"/>
      <c r="I87" s="15"/>
    </row>
    <row r="88" spans="2:9" s="16" customFormat="1" ht="29.25" customHeight="1" x14ac:dyDescent="0.25">
      <c r="B88" s="40"/>
      <c r="C88" s="78" t="s">
        <v>14</v>
      </c>
      <c r="D88" s="78" t="s">
        <v>15</v>
      </c>
      <c r="E88" s="78" t="s">
        <v>16</v>
      </c>
      <c r="F88" s="78" t="s">
        <v>17</v>
      </c>
      <c r="G88" s="78" t="s">
        <v>18</v>
      </c>
      <c r="H88" s="78" t="s">
        <v>19</v>
      </c>
      <c r="I88" s="78" t="s">
        <v>20</v>
      </c>
    </row>
    <row r="89" spans="2:9" s="33" customFormat="1" ht="24" customHeight="1" x14ac:dyDescent="0.25">
      <c r="B89" s="68" t="s">
        <v>60</v>
      </c>
      <c r="C89" s="44">
        <f>MAX((C76-C80),0)</f>
        <v>0</v>
      </c>
      <c r="D89" s="44">
        <f t="shared" ref="D89:G89" si="2">MAX((D76-D80),0)</f>
        <v>0</v>
      </c>
      <c r="E89" s="44">
        <f t="shared" si="2"/>
        <v>0</v>
      </c>
      <c r="F89" s="44">
        <f t="shared" si="2"/>
        <v>0</v>
      </c>
      <c r="G89" s="44">
        <f t="shared" si="2"/>
        <v>0</v>
      </c>
      <c r="H89" s="44">
        <f>MAX((H76-H80),0)</f>
        <v>0</v>
      </c>
      <c r="I89" s="44">
        <f>SUM(C89:H89)</f>
        <v>0</v>
      </c>
    </row>
    <row r="90" spans="2:9" x14ac:dyDescent="0.25">
      <c r="B90" s="69"/>
    </row>
    <row r="91" spans="2:9" x14ac:dyDescent="0.25">
      <c r="B91" s="69"/>
    </row>
    <row r="92" spans="2:9" x14ac:dyDescent="0.25">
      <c r="B92" s="69"/>
    </row>
    <row r="93" spans="2:9" x14ac:dyDescent="0.25">
      <c r="B93" s="69"/>
    </row>
    <row r="94" spans="2:9" ht="30.75" customHeight="1" x14ac:dyDescent="0.25">
      <c r="B94" s="70" t="s">
        <v>61</v>
      </c>
    </row>
    <row r="95" spans="2:9" ht="30.75" customHeight="1" x14ac:dyDescent="0.25">
      <c r="B95" s="125" t="s">
        <v>88</v>
      </c>
      <c r="C95" s="125"/>
      <c r="D95" s="125"/>
      <c r="E95" s="125"/>
      <c r="F95" s="125"/>
      <c r="G95" s="125"/>
      <c r="H95" s="125"/>
      <c r="I95" s="16"/>
    </row>
    <row r="96" spans="2:9" x14ac:dyDescent="0.25">
      <c r="B96" s="125"/>
      <c r="C96" s="125"/>
      <c r="D96" s="125"/>
      <c r="E96" s="125"/>
      <c r="F96" s="125"/>
      <c r="G96" s="125"/>
      <c r="H96" s="125"/>
      <c r="I96" s="16"/>
    </row>
    <row r="97" spans="2:10" x14ac:dyDescent="0.25">
      <c r="B97" s="69"/>
      <c r="I97" s="19"/>
    </row>
    <row r="98" spans="2:10" ht="29.25" customHeight="1" x14ac:dyDescent="0.25">
      <c r="B98" s="69"/>
      <c r="C98" s="78" t="s">
        <v>14</v>
      </c>
      <c r="D98" s="78" t="s">
        <v>15</v>
      </c>
      <c r="E98" s="78" t="s">
        <v>16</v>
      </c>
      <c r="F98" s="78" t="s">
        <v>17</v>
      </c>
      <c r="G98" s="78" t="s">
        <v>18</v>
      </c>
      <c r="H98" s="83" t="s">
        <v>19</v>
      </c>
      <c r="I98" s="83" t="s">
        <v>20</v>
      </c>
    </row>
    <row r="99" spans="2:10" s="13" customFormat="1" ht="22.5" customHeight="1" x14ac:dyDescent="0.25">
      <c r="B99" s="68" t="s">
        <v>62</v>
      </c>
      <c r="C99" s="74">
        <f>Calculation!B51</f>
        <v>0</v>
      </c>
      <c r="D99" s="74">
        <f>Calculation!C51</f>
        <v>0</v>
      </c>
      <c r="E99" s="74">
        <f>Calculation!D51</f>
        <v>0</v>
      </c>
      <c r="F99" s="74">
        <f>Calculation!E51</f>
        <v>0</v>
      </c>
      <c r="G99" s="74">
        <f>Calculation!F51</f>
        <v>0</v>
      </c>
      <c r="H99" s="84">
        <f>Calculation!G51</f>
        <v>0</v>
      </c>
      <c r="I99" s="84">
        <f>H99</f>
        <v>0</v>
      </c>
    </row>
    <row r="100" spans="2:10" x14ac:dyDescent="0.25">
      <c r="I100" s="16"/>
    </row>
    <row r="101" spans="2:10" x14ac:dyDescent="0.25">
      <c r="I101" s="16"/>
    </row>
    <row r="105" spans="2:10" x14ac:dyDescent="0.25">
      <c r="B105" s="2"/>
    </row>
    <row r="106" spans="2:10" ht="36" customHeight="1" x14ac:dyDescent="0.25">
      <c r="B106" s="115" t="s">
        <v>63</v>
      </c>
      <c r="C106" s="116"/>
      <c r="D106" s="117"/>
      <c r="E106" s="101"/>
      <c r="F106" s="101"/>
      <c r="G106" s="101"/>
      <c r="H106" s="101"/>
      <c r="I106" s="101"/>
      <c r="J106" s="19"/>
    </row>
    <row r="107" spans="2:10" x14ac:dyDescent="0.25">
      <c r="B107" s="86"/>
      <c r="C107" s="87"/>
      <c r="D107" s="88"/>
      <c r="E107" s="19"/>
      <c r="F107" s="19"/>
      <c r="G107" s="19"/>
      <c r="H107" s="19"/>
      <c r="I107" s="19"/>
      <c r="J107" s="19"/>
    </row>
    <row r="108" spans="2:10" x14ac:dyDescent="0.25">
      <c r="B108" s="89" t="s">
        <v>64</v>
      </c>
      <c r="C108" s="90"/>
      <c r="D108" s="102">
        <f>COUNTIF(I32:I61,"&gt;0")</f>
        <v>0</v>
      </c>
      <c r="E108" s="19"/>
      <c r="F108" s="19"/>
      <c r="G108" s="19"/>
      <c r="H108" s="19"/>
      <c r="I108" s="19"/>
      <c r="J108" s="19"/>
    </row>
    <row r="109" spans="2:10" x14ac:dyDescent="0.25">
      <c r="B109" s="91"/>
      <c r="C109" s="90"/>
      <c r="D109" s="103"/>
      <c r="E109" s="19"/>
      <c r="F109" s="19"/>
      <c r="G109" s="19"/>
      <c r="H109" s="19"/>
      <c r="I109" s="19"/>
      <c r="J109" s="19"/>
    </row>
    <row r="110" spans="2:10" x14ac:dyDescent="0.25">
      <c r="B110" s="89" t="s">
        <v>89</v>
      </c>
      <c r="C110" s="90"/>
      <c r="D110" s="104">
        <f>I62</f>
        <v>0</v>
      </c>
      <c r="E110" s="19"/>
      <c r="F110" s="19"/>
      <c r="G110" s="19"/>
      <c r="H110" s="19"/>
      <c r="I110" s="19"/>
      <c r="J110" s="19"/>
    </row>
    <row r="111" spans="2:10" s="36" customFormat="1" x14ac:dyDescent="0.25">
      <c r="B111" s="92"/>
      <c r="C111" s="85"/>
      <c r="D111" s="105"/>
      <c r="E111" s="56"/>
      <c r="F111" s="56"/>
      <c r="G111" s="56"/>
      <c r="H111" s="56"/>
      <c r="I111" s="56"/>
      <c r="J111" s="56"/>
    </row>
    <row r="112" spans="2:10" s="56" customFormat="1" x14ac:dyDescent="0.25">
      <c r="B112" s="92" t="s">
        <v>65</v>
      </c>
      <c r="C112" s="85"/>
      <c r="D112" s="105">
        <f>Calculation!C55</f>
        <v>25000</v>
      </c>
    </row>
    <row r="113" spans="2:10" s="36" customFormat="1" ht="27" customHeight="1" x14ac:dyDescent="0.25">
      <c r="B113" s="92" t="s">
        <v>90</v>
      </c>
      <c r="C113" s="85"/>
      <c r="D113" s="105">
        <f>MIN(D108*Calculation!C56,D112)</f>
        <v>0</v>
      </c>
      <c r="E113" s="56"/>
      <c r="F113" s="56"/>
      <c r="G113" s="56"/>
      <c r="H113" s="56"/>
      <c r="I113" s="56"/>
      <c r="J113" s="56"/>
    </row>
    <row r="114" spans="2:10" s="36" customFormat="1" ht="27" customHeight="1" x14ac:dyDescent="0.25">
      <c r="B114" s="92"/>
      <c r="C114" s="85"/>
      <c r="D114" s="105"/>
      <c r="E114" s="56"/>
      <c r="F114" s="56"/>
      <c r="G114" s="56"/>
      <c r="H114" s="56"/>
      <c r="I114" s="56"/>
      <c r="J114" s="56"/>
    </row>
    <row r="115" spans="2:10" s="36" customFormat="1" x14ac:dyDescent="0.25">
      <c r="B115" s="92" t="s">
        <v>66</v>
      </c>
      <c r="C115" s="85"/>
      <c r="D115" s="105">
        <f>I69</f>
        <v>0</v>
      </c>
      <c r="E115" s="56"/>
      <c r="F115" s="56"/>
      <c r="G115" s="56"/>
      <c r="H115" s="56"/>
      <c r="I115" s="56"/>
      <c r="J115" s="56"/>
    </row>
    <row r="116" spans="2:10" s="50" customFormat="1" x14ac:dyDescent="0.25">
      <c r="B116" s="92" t="s">
        <v>67</v>
      </c>
      <c r="C116" s="93"/>
      <c r="D116" s="105">
        <f>-I80</f>
        <v>0</v>
      </c>
      <c r="E116" s="99"/>
      <c r="F116" s="99"/>
      <c r="G116" s="99"/>
      <c r="H116" s="99"/>
      <c r="I116" s="99"/>
      <c r="J116" s="99"/>
    </row>
    <row r="117" spans="2:10" s="57" customFormat="1" x14ac:dyDescent="0.25">
      <c r="B117" s="94" t="s">
        <v>68</v>
      </c>
      <c r="C117" s="95"/>
      <c r="D117" s="106">
        <f>SUM(D115:D116)</f>
        <v>0</v>
      </c>
      <c r="E117" s="100"/>
      <c r="F117" s="100"/>
      <c r="G117" s="100"/>
      <c r="H117" s="100"/>
      <c r="I117" s="100"/>
      <c r="J117" s="100"/>
    </row>
    <row r="118" spans="2:10" s="50" customFormat="1" x14ac:dyDescent="0.25">
      <c r="B118" s="96"/>
      <c r="C118" s="97"/>
      <c r="D118" s="98"/>
      <c r="E118" s="99"/>
      <c r="F118" s="99"/>
      <c r="G118" s="99"/>
      <c r="H118" s="99"/>
      <c r="I118" s="99"/>
      <c r="J118" s="99"/>
    </row>
    <row r="119" spans="2:10" s="50" customFormat="1" x14ac:dyDescent="0.25">
      <c r="E119" s="99"/>
      <c r="F119" s="99"/>
      <c r="G119" s="99"/>
      <c r="H119" s="99"/>
      <c r="I119" s="99"/>
      <c r="J119" s="99"/>
    </row>
    <row r="120" spans="2:10" s="51" customFormat="1" x14ac:dyDescent="0.25"/>
    <row r="121" spans="2:10" s="53" customFormat="1" x14ac:dyDescent="0.25"/>
    <row r="122" spans="2:10" x14ac:dyDescent="0.25">
      <c r="B122" s="2"/>
    </row>
    <row r="123" spans="2:10" x14ac:dyDescent="0.25">
      <c r="B123" s="2"/>
    </row>
    <row r="124" spans="2:10" x14ac:dyDescent="0.25">
      <c r="B124" s="2"/>
    </row>
  </sheetData>
  <sheetProtection algorithmName="SHA-512" hashValue="sgnYwr475kcrT5EXRaA2jBlwbGFgTKcTA/htbP5KyktNfDmPLPnKwU64hts1A7ewS6vhTztnBokZiESXL0ix4Q==" saltValue="4miOBVDm6K+fnOgjHk3ohw==" spinCount="100000" sheet="1" objects="1" scenarios="1" selectLockedCells="1"/>
  <mergeCells count="6">
    <mergeCell ref="B106:D106"/>
    <mergeCell ref="B16:D17"/>
    <mergeCell ref="B30:B31"/>
    <mergeCell ref="C29:I29"/>
    <mergeCell ref="B4:I5"/>
    <mergeCell ref="B95:H96"/>
  </mergeCells>
  <phoneticPr fontId="5" type="noConversion"/>
  <dataValidations count="1">
    <dataValidation allowBlank="1" showErrorMessage="1" sqref="C76:H76 C32:H61" xr:uid="{86A1C279-57CB-48FB-BB0A-F5E47BCF5815}"/>
  </dataValidations>
  <hyperlinks>
    <hyperlink ref="B18" r:id="rId1" location="h2" xr:uid="{94CC3580-3CA2-4D9B-A210-C5ED70877125}"/>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41315-7CDA-4FA6-87D8-76AC1169A9DD}">
  <dimension ref="A1:H57"/>
  <sheetViews>
    <sheetView topLeftCell="A13" workbookViewId="0">
      <selection activeCell="C30" sqref="C30"/>
    </sheetView>
  </sheetViews>
  <sheetFormatPr defaultRowHeight="15" x14ac:dyDescent="0.25"/>
  <cols>
    <col min="1" max="1" width="46.140625" customWidth="1"/>
    <col min="2" max="6" width="20.7109375" customWidth="1"/>
    <col min="7" max="7" width="17.42578125" style="7" customWidth="1"/>
    <col min="8" max="8" width="16.28515625" customWidth="1"/>
  </cols>
  <sheetData>
    <row r="1" spans="1:8" x14ac:dyDescent="0.25">
      <c r="A1" s="7" t="s">
        <v>69</v>
      </c>
    </row>
    <row r="3" spans="1:8" ht="29.25" customHeight="1" x14ac:dyDescent="0.25">
      <c r="A3" s="6"/>
      <c r="B3" s="126" t="s">
        <v>12</v>
      </c>
      <c r="C3" s="127"/>
      <c r="D3" s="127"/>
      <c r="E3" s="127"/>
      <c r="F3" s="127"/>
      <c r="G3" s="127"/>
      <c r="H3" s="128"/>
    </row>
    <row r="4" spans="1:8" s="7" customFormat="1" ht="27.75" customHeight="1" x14ac:dyDescent="0.25">
      <c r="A4" s="9" t="s">
        <v>13</v>
      </c>
      <c r="B4" s="10" t="s">
        <v>14</v>
      </c>
      <c r="C4" s="11" t="s">
        <v>15</v>
      </c>
      <c r="D4" s="11" t="s">
        <v>16</v>
      </c>
      <c r="E4" s="11" t="s">
        <v>17</v>
      </c>
      <c r="F4" s="12" t="s">
        <v>18</v>
      </c>
      <c r="G4" s="12" t="s">
        <v>19</v>
      </c>
      <c r="H4" s="12" t="s">
        <v>20</v>
      </c>
    </row>
    <row r="5" spans="1:8" x14ac:dyDescent="0.25">
      <c r="A5" s="4" t="str">
        <f>Summary!B32</f>
        <v>Mr. John Doe</v>
      </c>
      <c r="B5" s="5">
        <f>MIN(Summary!C32*Calculation!$C$57,Calculation!$C$56)</f>
        <v>0</v>
      </c>
      <c r="C5" s="5">
        <f>IF(SUM(B5)&lt;Calculation!$C$56,MIN(Summary!D32*Calculation!$C$57,Calculation!$C$56-B5),0)</f>
        <v>0</v>
      </c>
      <c r="D5" s="5">
        <f>IF(SUM(C5+B5)&lt;Calculation!$C$56,MIN(Summary!E32*Calculation!$C$57,Calculation!$C$56-C5-B5),0)</f>
        <v>0</v>
      </c>
      <c r="E5" s="5">
        <f>IF(SUM(D5+C5+B5)&lt;Calculation!$C$56,MIN(Summary!F32*Calculation!$C$57,Calculation!$C$56-D5-C5-B5),0)</f>
        <v>0</v>
      </c>
      <c r="F5" s="5">
        <f>IF(SUM(E5+D5+C5+B5)&lt;Calculation!$C$56,MIN(Summary!G32*Calculation!$C$57,Calculation!$C$56-E5-D5-C5-B5),0)</f>
        <v>0</v>
      </c>
      <c r="G5" s="5">
        <f>IF(SUM(F5+E5+D5+C5+B5)&lt;Calculation!$C$56,MIN(Summary!H32*Calculation!$C$57,Calculation!$C$56-F5-E5-D5-C5-B5),0)</f>
        <v>0</v>
      </c>
      <c r="H5" s="26">
        <f>SUM(B5:G5)</f>
        <v>0</v>
      </c>
    </row>
    <row r="6" spans="1:8" x14ac:dyDescent="0.25">
      <c r="A6" s="4" t="str">
        <f>Summary!B33</f>
        <v>Mrs. Jane Doe</v>
      </c>
      <c r="B6" s="5">
        <f>MIN(Summary!C33*Calculation!$C$57,Calculation!$C$56)</f>
        <v>0</v>
      </c>
      <c r="C6" s="5">
        <f>IF(SUM(B6)&lt;Calculation!$C$56,MIN(Summary!D33*Calculation!$C$57,Calculation!$C$56-B6),0)</f>
        <v>0</v>
      </c>
      <c r="D6" s="5">
        <f>IF(SUM(C6+B6)&lt;Calculation!$C$56,MIN(Summary!E33*Calculation!$C$57,Calculation!$C$56-C6-B6),0)</f>
        <v>0</v>
      </c>
      <c r="E6" s="5">
        <f>IF(SUM(D6+C6+B6)&lt;Calculation!$C$56,MIN(Summary!F33*Calculation!$C$57,Calculation!$C$56-D6-C6-B6),0)</f>
        <v>0</v>
      </c>
      <c r="F6" s="5">
        <f>IF(SUM(E6+D6+C6+B6)&lt;Calculation!$C$56,MIN(Summary!G33*Calculation!$C$57,Calculation!$C$56-E6-D6-C6-B6),0)</f>
        <v>0</v>
      </c>
      <c r="G6" s="5">
        <f>IF(SUM(F6+E6+D6+C6+B6)&lt;Calculation!$C$56,MIN(Summary!H33*Calculation!$C$57,Calculation!$C$56-F6-E6-D6-C6-B6),0)</f>
        <v>0</v>
      </c>
      <c r="H6" s="26">
        <f>SUM(B6:G6)</f>
        <v>0</v>
      </c>
    </row>
    <row r="7" spans="1:8" x14ac:dyDescent="0.25">
      <c r="A7" s="4" t="str">
        <f>Summary!B34</f>
        <v>Employee #3</v>
      </c>
      <c r="B7" s="5">
        <f>MIN(Summary!C34*Calculation!$C$57,Calculation!$C$56)</f>
        <v>0</v>
      </c>
      <c r="C7" s="5">
        <f>IF(SUM(B7)&lt;Calculation!$C$56,MIN(Summary!D34*Calculation!$C$57,Calculation!$C$56-B7),0)</f>
        <v>0</v>
      </c>
      <c r="D7" s="5">
        <f>IF(SUM(C7+B7)&lt;Calculation!$C$56,MIN(Summary!E34*Calculation!$C$57,Calculation!$C$56-C7-B7),0)</f>
        <v>0</v>
      </c>
      <c r="E7" s="5">
        <f>IF(SUM(D7+C7+B7)&lt;Calculation!$C$56,MIN(Summary!F34*Calculation!$C$57,Calculation!$C$56-D7-C7-B7),0)</f>
        <v>0</v>
      </c>
      <c r="F7" s="5">
        <f>IF(SUM(E7+D7+C7+B7)&lt;Calculation!$C$56,MIN(Summary!G34*Calculation!$C$57,Calculation!$C$56-E7-D7-C7-B7),0)</f>
        <v>0</v>
      </c>
      <c r="G7" s="5">
        <f>IF(SUM(F7+E7+D7+C7+B7)&lt;Calculation!$C$56,MIN(Summary!H34*Calculation!$C$57,Calculation!$C$56-F7-E7-D7-C7-B7),0)</f>
        <v>0</v>
      </c>
      <c r="H7" s="26">
        <f t="shared" ref="H7:H34" si="0">SUM(B7:G7)</f>
        <v>0</v>
      </c>
    </row>
    <row r="8" spans="1:8" x14ac:dyDescent="0.25">
      <c r="A8" s="4" t="str">
        <f>Summary!B35</f>
        <v>Employee #4</v>
      </c>
      <c r="B8" s="5">
        <f>MIN(Summary!C35*Calculation!$C$57,Calculation!$C$56)</f>
        <v>0</v>
      </c>
      <c r="C8" s="5">
        <f>IF(SUM(B8)&lt;Calculation!$C$56,MIN(Summary!D35*Calculation!$C$57,Calculation!$C$56-B8),0)</f>
        <v>0</v>
      </c>
      <c r="D8" s="5">
        <f>IF(SUM(C8+B8)&lt;Calculation!$C$56,MIN(Summary!E35*Calculation!$C$57,Calculation!$C$56-C8-B8),0)</f>
        <v>0</v>
      </c>
      <c r="E8" s="5">
        <f>IF(SUM(D8+C8+B8)&lt;Calculation!$C$56,MIN(Summary!F35*Calculation!$C$57,Calculation!$C$56-D8-C8-B8),0)</f>
        <v>0</v>
      </c>
      <c r="F8" s="5">
        <f>IF(SUM(E8+D8+C8+B8)&lt;Calculation!$C$56,MIN(Summary!G35*Calculation!$C$57,Calculation!$C$56-E8-D8-C8-B8),0)</f>
        <v>0</v>
      </c>
      <c r="G8" s="5">
        <f>IF(SUM(F8+E8+D8+C8+B8)&lt;Calculation!$C$56,MIN(Summary!H35*Calculation!$C$57,Calculation!$C$56-F8-E8-D8-C8-B8),0)</f>
        <v>0</v>
      </c>
      <c r="H8" s="26">
        <f t="shared" si="0"/>
        <v>0</v>
      </c>
    </row>
    <row r="9" spans="1:8" x14ac:dyDescent="0.25">
      <c r="A9" s="4" t="str">
        <f>Summary!B36</f>
        <v>Employee #5</v>
      </c>
      <c r="B9" s="5">
        <f>MIN(Summary!C36*Calculation!$C$57,Calculation!$C$56)</f>
        <v>0</v>
      </c>
      <c r="C9" s="5">
        <f>IF(SUM(B9)&lt;Calculation!$C$56,MIN(Summary!D36*Calculation!$C$57,Calculation!$C$56-B9),0)</f>
        <v>0</v>
      </c>
      <c r="D9" s="5">
        <f>IF(SUM(C9+B9)&lt;Calculation!$C$56,MIN(Summary!E36*Calculation!$C$57,Calculation!$C$56-C9-B9),0)</f>
        <v>0</v>
      </c>
      <c r="E9" s="5">
        <f>IF(SUM(D9+C9+B9)&lt;Calculation!$C$56,MIN(Summary!F36*Calculation!$C$57,Calculation!$C$56-D9-C9-B9),0)</f>
        <v>0</v>
      </c>
      <c r="F9" s="5">
        <f>IF(SUM(E9+D9+C9+B9)&lt;Calculation!$C$56,MIN(Summary!G36*Calculation!$C$57,Calculation!$C$56-E9-D9-C9-B9),0)</f>
        <v>0</v>
      </c>
      <c r="G9" s="5">
        <f>IF(SUM(F9+E9+D9+C9+B9)&lt;Calculation!$C$56,MIN(Summary!H36*Calculation!$C$57,Calculation!$C$56-F9-E9-D9-C9-B9),0)</f>
        <v>0</v>
      </c>
      <c r="H9" s="26">
        <f t="shared" si="0"/>
        <v>0</v>
      </c>
    </row>
    <row r="10" spans="1:8" x14ac:dyDescent="0.25">
      <c r="A10" s="4" t="str">
        <f>Summary!B37</f>
        <v>Employee #6</v>
      </c>
      <c r="B10" s="5">
        <f>MIN(Summary!C37*Calculation!$C$57,Calculation!$C$56)</f>
        <v>0</v>
      </c>
      <c r="C10" s="5">
        <f>IF(SUM(B10)&lt;Calculation!$C$56,MIN(Summary!D37*Calculation!$C$57,Calculation!$C$56-B10),0)</f>
        <v>0</v>
      </c>
      <c r="D10" s="5">
        <f>IF(SUM(C10+B10)&lt;Calculation!$C$56,MIN(Summary!E37*Calculation!$C$57,Calculation!$C$56-C10-B10),0)</f>
        <v>0</v>
      </c>
      <c r="E10" s="5">
        <f>IF(SUM(D10+C10+B10)&lt;Calculation!$C$56,MIN(Summary!F37*Calculation!$C$57,Calculation!$C$56-D10-C10-B10),0)</f>
        <v>0</v>
      </c>
      <c r="F10" s="5">
        <f>IF(SUM(E10+D10+C10+B10)&lt;Calculation!$C$56,MIN(Summary!G37*Calculation!$C$57,Calculation!$C$56-E10-D10-C10-B10),0)</f>
        <v>0</v>
      </c>
      <c r="G10" s="5">
        <f>IF(SUM(F10+E10+D10+C10+B10)&lt;Calculation!$C$56,MIN(Summary!H37*Calculation!$C$57,Calculation!$C$56-F10-E10-D10-C10-B10),0)</f>
        <v>0</v>
      </c>
      <c r="H10" s="26">
        <f t="shared" si="0"/>
        <v>0</v>
      </c>
    </row>
    <row r="11" spans="1:8" x14ac:dyDescent="0.25">
      <c r="A11" s="4" t="str">
        <f>Summary!B38</f>
        <v>Employee #7</v>
      </c>
      <c r="B11" s="5">
        <f>MIN(Summary!C38*Calculation!$C$57,Calculation!$C$56)</f>
        <v>0</v>
      </c>
      <c r="C11" s="5">
        <f>IF(SUM(B11)&lt;Calculation!$C$56,MIN(Summary!D38*Calculation!$C$57,Calculation!$C$56-B11),0)</f>
        <v>0</v>
      </c>
      <c r="D11" s="5">
        <f>IF(SUM(C11+B11)&lt;Calculation!$C$56,MIN(Summary!E38*Calculation!$C$57,Calculation!$C$56-C11-B11),0)</f>
        <v>0</v>
      </c>
      <c r="E11" s="5">
        <f>IF(SUM(D11+C11+B11)&lt;Calculation!$C$56,MIN(Summary!F38*Calculation!$C$57,Calculation!$C$56-D11-C11-B11),0)</f>
        <v>0</v>
      </c>
      <c r="F11" s="5">
        <f>IF(SUM(E11+D11+C11+B11)&lt;Calculation!$C$56,MIN(Summary!G38*Calculation!$C$57,Calculation!$C$56-E11-D11-C11-B11),0)</f>
        <v>0</v>
      </c>
      <c r="G11" s="5">
        <f>IF(SUM(F11+E11+D11+C11+B11)&lt;Calculation!$C$56,MIN(Summary!H38*Calculation!$C$57,Calculation!$C$56-F11-E11-D11-C11-B11),0)</f>
        <v>0</v>
      </c>
      <c r="H11" s="26">
        <f t="shared" si="0"/>
        <v>0</v>
      </c>
    </row>
    <row r="12" spans="1:8" x14ac:dyDescent="0.25">
      <c r="A12" s="4" t="str">
        <f>Summary!B39</f>
        <v>Employee #8</v>
      </c>
      <c r="B12" s="5">
        <f>MIN(Summary!C39*Calculation!$C$57,Calculation!$C$56)</f>
        <v>0</v>
      </c>
      <c r="C12" s="5">
        <f>IF(SUM(B12)&lt;Calculation!$C$56,MIN(Summary!D39*Calculation!$C$57,Calculation!$C$56-B12),0)</f>
        <v>0</v>
      </c>
      <c r="D12" s="5">
        <f>IF(SUM(C12+B12)&lt;Calculation!$C$56,MIN(Summary!E39*Calculation!$C$57,Calculation!$C$56-C12-B12),0)</f>
        <v>0</v>
      </c>
      <c r="E12" s="5">
        <f>IF(SUM(D12+C12+B12)&lt;Calculation!$C$56,MIN(Summary!F39*Calculation!$C$57,Calculation!$C$56-D12-C12-B12),0)</f>
        <v>0</v>
      </c>
      <c r="F12" s="5">
        <f>IF(SUM(E12+D12+C12+B12)&lt;Calculation!$C$56,MIN(Summary!G39*Calculation!$C$57,Calculation!$C$56-E12-D12-C12-B12),0)</f>
        <v>0</v>
      </c>
      <c r="G12" s="5">
        <f>IF(SUM(F12+E12+D12+C12+B12)&lt;Calculation!$C$56,MIN(Summary!H39*Calculation!$C$57,Calculation!$C$56-F12-E12-D12-C12-B12),0)</f>
        <v>0</v>
      </c>
      <c r="H12" s="26">
        <f t="shared" si="0"/>
        <v>0</v>
      </c>
    </row>
    <row r="13" spans="1:8" x14ac:dyDescent="0.25">
      <c r="A13" s="4" t="str">
        <f>Summary!B40</f>
        <v>Employee #9</v>
      </c>
      <c r="B13" s="5">
        <f>MIN(Summary!C40*Calculation!$C$57,Calculation!$C$56)</f>
        <v>0</v>
      </c>
      <c r="C13" s="5">
        <f>IF(SUM(B13)&lt;Calculation!$C$56,MIN(Summary!D40*Calculation!$C$57,Calculation!$C$56-B13),0)</f>
        <v>0</v>
      </c>
      <c r="D13" s="5">
        <f>IF(SUM(C13+B13)&lt;Calculation!$C$56,MIN(Summary!E40*Calculation!$C$57,Calculation!$C$56-C13-B13),0)</f>
        <v>0</v>
      </c>
      <c r="E13" s="5">
        <f>IF(SUM(D13+C13+B13)&lt;Calculation!$C$56,MIN(Summary!F40*Calculation!$C$57,Calculation!$C$56-D13-C13-B13),0)</f>
        <v>0</v>
      </c>
      <c r="F13" s="5">
        <f>IF(SUM(E13+D13+C13+B13)&lt;Calculation!$C$56,MIN(Summary!G40*Calculation!$C$57,Calculation!$C$56-E13-D13-C13-B13),0)</f>
        <v>0</v>
      </c>
      <c r="G13" s="5">
        <f>IF(SUM(F13+E13+D13+C13+B13)&lt;Calculation!$C$56,MIN(Summary!H40*Calculation!$C$57,Calculation!$C$56-F13-E13-D13-C13-B13),0)</f>
        <v>0</v>
      </c>
      <c r="H13" s="26">
        <f t="shared" si="0"/>
        <v>0</v>
      </c>
    </row>
    <row r="14" spans="1:8" x14ac:dyDescent="0.25">
      <c r="A14" s="4" t="str">
        <f>Summary!B41</f>
        <v>Employee #10</v>
      </c>
      <c r="B14" s="5">
        <f>MIN(Summary!C41*Calculation!$C$57,Calculation!$C$56)</f>
        <v>0</v>
      </c>
      <c r="C14" s="5">
        <f>IF(SUM(B14)&lt;Calculation!$C$56,MIN(Summary!D41*Calculation!$C$57,Calculation!$C$56-B14),0)</f>
        <v>0</v>
      </c>
      <c r="D14" s="5">
        <f>IF(SUM(C14+B14)&lt;Calculation!$C$56,MIN(Summary!E41*Calculation!$C$57,Calculation!$C$56-C14-B14),0)</f>
        <v>0</v>
      </c>
      <c r="E14" s="5">
        <f>IF(SUM(D14+C14+B14)&lt;Calculation!$C$56,MIN(Summary!F41*Calculation!$C$57,Calculation!$C$56-D14-C14-B14),0)</f>
        <v>0</v>
      </c>
      <c r="F14" s="5">
        <f>IF(SUM(E14+D14+C14+B14)&lt;Calculation!$C$56,MIN(Summary!G41*Calculation!$C$57,Calculation!$C$56-E14-D14-C14-B14),0)</f>
        <v>0</v>
      </c>
      <c r="G14" s="5">
        <f>IF(SUM(F14+E14+D14+C14+B14)&lt;Calculation!$C$56,MIN(Summary!H41*Calculation!$C$57,Calculation!$C$56-F14-E14-D14-C14-B14),0)</f>
        <v>0</v>
      </c>
      <c r="H14" s="27">
        <f t="shared" si="0"/>
        <v>0</v>
      </c>
    </row>
    <row r="15" spans="1:8" x14ac:dyDescent="0.25">
      <c r="A15" s="4" t="str">
        <f>Summary!B42</f>
        <v>Employee #11</v>
      </c>
      <c r="B15" s="5">
        <f>MIN(Summary!C42*Calculation!$C$57,Calculation!$C$56)</f>
        <v>0</v>
      </c>
      <c r="C15" s="5">
        <f>IF(SUM(B15)&lt;Calculation!$C$56,MIN(Summary!D42*Calculation!$C$57,Calculation!$C$56-B15),0)</f>
        <v>0</v>
      </c>
      <c r="D15" s="5">
        <f>IF(SUM(C15+B15)&lt;Calculation!$C$56,MIN(Summary!E42*Calculation!$C$57,Calculation!$C$56-C15-B15),0)</f>
        <v>0</v>
      </c>
      <c r="E15" s="5">
        <f>IF(SUM(D15+C15+B15)&lt;Calculation!$C$56,MIN(Summary!F42*Calculation!$C$57,Calculation!$C$56-D15-C15-B15),0)</f>
        <v>0</v>
      </c>
      <c r="F15" s="5">
        <f>IF(SUM(E15+D15+C15+B15)&lt;Calculation!$C$56,MIN(Summary!G42*Calculation!$C$57,Calculation!$C$56-E15-D15-C15-B15),0)</f>
        <v>0</v>
      </c>
      <c r="G15" s="5">
        <f>IF(SUM(F15+E15+D15+C15+B15)&lt;Calculation!$C$56,MIN(Summary!H42*Calculation!$C$57,Calculation!$C$56-F15-E15-D15-C15-B15),0)</f>
        <v>0</v>
      </c>
      <c r="H15" s="27">
        <f t="shared" si="0"/>
        <v>0</v>
      </c>
    </row>
    <row r="16" spans="1:8" x14ac:dyDescent="0.25">
      <c r="A16" s="4" t="str">
        <f>Summary!B43</f>
        <v>Employee #12</v>
      </c>
      <c r="B16" s="5">
        <f>MIN(Summary!C43*Calculation!$C$57,Calculation!$C$56)</f>
        <v>0</v>
      </c>
      <c r="C16" s="5">
        <f>IF(SUM(B16)&lt;Calculation!$C$56,MIN(Summary!D43*Calculation!$C$57,Calculation!$C$56-B16),0)</f>
        <v>0</v>
      </c>
      <c r="D16" s="5">
        <f>IF(SUM(C16+B16)&lt;Calculation!$C$56,MIN(Summary!E43*Calculation!$C$57,Calculation!$C$56-C16-B16),0)</f>
        <v>0</v>
      </c>
      <c r="E16" s="5">
        <f>IF(SUM(D16+C16+B16)&lt;Calculation!$C$56,MIN(Summary!F43*Calculation!$C$57,Calculation!$C$56-D16-C16-B16),0)</f>
        <v>0</v>
      </c>
      <c r="F16" s="5">
        <f>IF(SUM(E16+D16+C16+B16)&lt;Calculation!$C$56,MIN(Summary!G43*Calculation!$C$57,Calculation!$C$56-E16-D16-C16-B16),0)</f>
        <v>0</v>
      </c>
      <c r="G16" s="5">
        <f>IF(SUM(F16+E16+D16+C16+B16)&lt;Calculation!$C$56,MIN(Summary!H43*Calculation!$C$57,Calculation!$C$56-F16-E16-D16-C16-B16),0)</f>
        <v>0</v>
      </c>
      <c r="H16" s="27">
        <f t="shared" si="0"/>
        <v>0</v>
      </c>
    </row>
    <row r="17" spans="1:8" x14ac:dyDescent="0.25">
      <c r="A17" s="4" t="str">
        <f>Summary!B44</f>
        <v>Employee #13</v>
      </c>
      <c r="B17" s="5">
        <f>MIN(Summary!C44*Calculation!$C$57,Calculation!$C$56)</f>
        <v>0</v>
      </c>
      <c r="C17" s="5">
        <f>IF(SUM(B17)&lt;Calculation!$C$56,MIN(Summary!D44*Calculation!$C$57,Calculation!$C$56-B17),0)</f>
        <v>0</v>
      </c>
      <c r="D17" s="5">
        <f>IF(SUM(C17+B17)&lt;Calculation!$C$56,MIN(Summary!E44*Calculation!$C$57,Calculation!$C$56-C17-B17),0)</f>
        <v>0</v>
      </c>
      <c r="E17" s="5">
        <f>IF(SUM(D17+C17+B17)&lt;Calculation!$C$56,MIN(Summary!F44*Calculation!$C$57,Calculation!$C$56-D17-C17-B17),0)</f>
        <v>0</v>
      </c>
      <c r="F17" s="5">
        <f>IF(SUM(E17+D17+C17+B17)&lt;Calculation!$C$56,MIN(Summary!G44*Calculation!$C$57,Calculation!$C$56-E17-D17-C17-B17),0)</f>
        <v>0</v>
      </c>
      <c r="G17" s="5">
        <f>IF(SUM(F17+E17+D17+C17+B17)&lt;Calculation!$C$56,MIN(Summary!H44*Calculation!$C$57,Calculation!$C$56-F17-E17-D17-C17-B17),0)</f>
        <v>0</v>
      </c>
      <c r="H17" s="27">
        <f t="shared" si="0"/>
        <v>0</v>
      </c>
    </row>
    <row r="18" spans="1:8" x14ac:dyDescent="0.25">
      <c r="A18" s="4" t="str">
        <f>Summary!B45</f>
        <v>Employee #14</v>
      </c>
      <c r="B18" s="5">
        <f>MIN(Summary!C45*Calculation!$C$57,Calculation!$C$56)</f>
        <v>0</v>
      </c>
      <c r="C18" s="5">
        <f>IF(SUM(B18)&lt;Calculation!$C$56,MIN(Summary!D45*Calculation!$C$57,Calculation!$C$56-B18),0)</f>
        <v>0</v>
      </c>
      <c r="D18" s="5">
        <f>IF(SUM(C18+B18)&lt;Calculation!$C$56,MIN(Summary!E45*Calculation!$C$57,Calculation!$C$56-C18-B18),0)</f>
        <v>0</v>
      </c>
      <c r="E18" s="5">
        <f>IF(SUM(D18+C18+B18)&lt;Calculation!$C$56,MIN(Summary!F45*Calculation!$C$57,Calculation!$C$56-D18-C18-B18),0)</f>
        <v>0</v>
      </c>
      <c r="F18" s="5">
        <f>IF(SUM(E18+D18+C18+B18)&lt;Calculation!$C$56,MIN(Summary!G45*Calculation!$C$57,Calculation!$C$56-E18-D18-C18-B18),0)</f>
        <v>0</v>
      </c>
      <c r="G18" s="5">
        <f>IF(SUM(F18+E18+D18+C18+B18)&lt;Calculation!$C$56,MIN(Summary!H45*Calculation!$C$57,Calculation!$C$56-F18-E18-D18-C18-B18),0)</f>
        <v>0</v>
      </c>
      <c r="H18" s="27">
        <f t="shared" si="0"/>
        <v>0</v>
      </c>
    </row>
    <row r="19" spans="1:8" x14ac:dyDescent="0.25">
      <c r="A19" s="4" t="str">
        <f>Summary!B46</f>
        <v>Employee #15</v>
      </c>
      <c r="B19" s="5">
        <f>MIN(Summary!C46*Calculation!$C$57,Calculation!$C$56)</f>
        <v>0</v>
      </c>
      <c r="C19" s="5">
        <f>IF(SUM(B19)&lt;Calculation!$C$56,MIN(Summary!D46*Calculation!$C$57,Calculation!$C$56-B19),0)</f>
        <v>0</v>
      </c>
      <c r="D19" s="5">
        <f>IF(SUM(C19+B19)&lt;Calculation!$C$56,MIN(Summary!E46*Calculation!$C$57,Calculation!$C$56-C19-B19),0)</f>
        <v>0</v>
      </c>
      <c r="E19" s="5">
        <f>IF(SUM(D19+C19+B19)&lt;Calculation!$C$56,MIN(Summary!F46*Calculation!$C$57,Calculation!$C$56-D19-C19-B19),0)</f>
        <v>0</v>
      </c>
      <c r="F19" s="5">
        <f>IF(SUM(E19+D19+C19+B19)&lt;Calculation!$C$56,MIN(Summary!G46*Calculation!$C$57,Calculation!$C$56-E19-D19-C19-B19),0)</f>
        <v>0</v>
      </c>
      <c r="G19" s="5">
        <f>IF(SUM(F19+E19+D19+C19+B19)&lt;Calculation!$C$56,MIN(Summary!H46*Calculation!$C$57,Calculation!$C$56-F19-E19-D19-C19-B19),0)</f>
        <v>0</v>
      </c>
      <c r="H19" s="27">
        <f t="shared" si="0"/>
        <v>0</v>
      </c>
    </row>
    <row r="20" spans="1:8" x14ac:dyDescent="0.25">
      <c r="A20" s="4" t="str">
        <f>Summary!B47</f>
        <v>Employee #16</v>
      </c>
      <c r="B20" s="5">
        <f>MIN(Summary!C47*Calculation!$C$57,Calculation!$C$56)</f>
        <v>0</v>
      </c>
      <c r="C20" s="5">
        <f>IF(SUM(B20)&lt;Calculation!$C$56,MIN(Summary!D47*Calculation!$C$57,Calculation!$C$56-B20),0)</f>
        <v>0</v>
      </c>
      <c r="D20" s="5">
        <f>IF(SUM(C20+B20)&lt;Calculation!$C$56,MIN(Summary!E47*Calculation!$C$57,Calculation!$C$56-C20-B20),0)</f>
        <v>0</v>
      </c>
      <c r="E20" s="5">
        <f>IF(SUM(D20+C20+B20)&lt;Calculation!$C$56,MIN(Summary!F47*Calculation!$C$57,Calculation!$C$56-D20-C20-B20),0)</f>
        <v>0</v>
      </c>
      <c r="F20" s="5">
        <f>IF(SUM(E20+D20+C20+B20)&lt;Calculation!$C$56,MIN(Summary!G47*Calculation!$C$57,Calculation!$C$56-E20-D20-C20-B20),0)</f>
        <v>0</v>
      </c>
      <c r="G20" s="5">
        <f>IF(SUM(F20+E20+D20+C20+B20)&lt;Calculation!$C$56,MIN(Summary!H47*Calculation!$C$57,Calculation!$C$56-F20-E20-D20-C20-B20),0)</f>
        <v>0</v>
      </c>
      <c r="H20" s="27">
        <f t="shared" si="0"/>
        <v>0</v>
      </c>
    </row>
    <row r="21" spans="1:8" x14ac:dyDescent="0.25">
      <c r="A21" s="4" t="str">
        <f>Summary!B48</f>
        <v>Employee #17</v>
      </c>
      <c r="B21" s="5">
        <f>MIN(Summary!C48*Calculation!$C$57,Calculation!$C$56)</f>
        <v>0</v>
      </c>
      <c r="C21" s="5">
        <f>IF(SUM(B21)&lt;Calculation!$C$56,MIN(Summary!D48*Calculation!$C$57,Calculation!$C$56-B21),0)</f>
        <v>0</v>
      </c>
      <c r="D21" s="5">
        <f>IF(SUM(C21+B21)&lt;Calculation!$C$56,MIN(Summary!E48*Calculation!$C$57,Calculation!$C$56-C21-B21),0)</f>
        <v>0</v>
      </c>
      <c r="E21" s="5">
        <f>IF(SUM(D21+C21+B21)&lt;Calculation!$C$56,MIN(Summary!F48*Calculation!$C$57,Calculation!$C$56-D21-C21-B21),0)</f>
        <v>0</v>
      </c>
      <c r="F21" s="5">
        <f>IF(SUM(E21+D21+C21+B21)&lt;Calculation!$C$56,MIN(Summary!G48*Calculation!$C$57,Calculation!$C$56-E21-D21-C21-B21),0)</f>
        <v>0</v>
      </c>
      <c r="G21" s="5">
        <f>IF(SUM(F21+E21+D21+C21+B21)&lt;Calculation!$C$56,MIN(Summary!H48*Calculation!$C$57,Calculation!$C$56-F21-E21-D21-C21-B21),0)</f>
        <v>0</v>
      </c>
      <c r="H21" s="27">
        <f t="shared" si="0"/>
        <v>0</v>
      </c>
    </row>
    <row r="22" spans="1:8" x14ac:dyDescent="0.25">
      <c r="A22" s="4" t="str">
        <f>Summary!B49</f>
        <v>Employee #18</v>
      </c>
      <c r="B22" s="5">
        <f>MIN(Summary!C49*Calculation!$C$57,Calculation!$C$56)</f>
        <v>0</v>
      </c>
      <c r="C22" s="5">
        <f>IF(SUM(B22)&lt;Calculation!$C$56,MIN(Summary!D49*Calculation!$C$57,Calculation!$C$56-B22),0)</f>
        <v>0</v>
      </c>
      <c r="D22" s="5">
        <f>IF(SUM(C22+B22)&lt;Calculation!$C$56,MIN(Summary!E49*Calculation!$C$57,Calculation!$C$56-C22-B22),0)</f>
        <v>0</v>
      </c>
      <c r="E22" s="5">
        <f>IF(SUM(D22+C22+B22)&lt;Calculation!$C$56,MIN(Summary!F49*Calculation!$C$57,Calculation!$C$56-D22-C22-B22),0)</f>
        <v>0</v>
      </c>
      <c r="F22" s="5">
        <f>IF(SUM(E22+D22+C22+B22)&lt;Calculation!$C$56,MIN(Summary!G49*Calculation!$C$57,Calculation!$C$56-E22-D22-C22-B22),0)</f>
        <v>0</v>
      </c>
      <c r="G22" s="5">
        <f>IF(SUM(F22+E22+D22+C22+B22)&lt;Calculation!$C$56,MIN(Summary!H49*Calculation!$C$57,Calculation!$C$56-F22-E22-D22-C22-B22),0)</f>
        <v>0</v>
      </c>
      <c r="H22" s="27">
        <f t="shared" si="0"/>
        <v>0</v>
      </c>
    </row>
    <row r="23" spans="1:8" x14ac:dyDescent="0.25">
      <c r="A23" s="4" t="str">
        <f>Summary!B50</f>
        <v>Employee #19</v>
      </c>
      <c r="B23" s="5">
        <f>MIN(Summary!C50*Calculation!$C$57,Calculation!$C$56)</f>
        <v>0</v>
      </c>
      <c r="C23" s="5">
        <f>IF(SUM(B23)&lt;Calculation!$C$56,MIN(Summary!D50*Calculation!$C$57,Calculation!$C$56-B23),0)</f>
        <v>0</v>
      </c>
      <c r="D23" s="5">
        <f>IF(SUM(C23+B23)&lt;Calculation!$C$56,MIN(Summary!E50*Calculation!$C$57,Calculation!$C$56-C23-B23),0)</f>
        <v>0</v>
      </c>
      <c r="E23" s="5">
        <f>IF(SUM(D23+C23+B23)&lt;Calculation!$C$56,MIN(Summary!F50*Calculation!$C$57,Calculation!$C$56-D23-C23-B23),0)</f>
        <v>0</v>
      </c>
      <c r="F23" s="5">
        <f>IF(SUM(E23+D23+C23+B23)&lt;Calculation!$C$56,MIN(Summary!G50*Calculation!$C$57,Calculation!$C$56-E23-D23-C23-B23),0)</f>
        <v>0</v>
      </c>
      <c r="G23" s="5">
        <f>IF(SUM(F23+E23+D23+C23+B23)&lt;Calculation!$C$56,MIN(Summary!H50*Calculation!$C$57,Calculation!$C$56-F23-E23-D23-C23-B23),0)</f>
        <v>0</v>
      </c>
      <c r="H23" s="27">
        <f t="shared" si="0"/>
        <v>0</v>
      </c>
    </row>
    <row r="24" spans="1:8" x14ac:dyDescent="0.25">
      <c r="A24" s="4" t="str">
        <f>Summary!B51</f>
        <v>Employee #20</v>
      </c>
      <c r="B24" s="5">
        <f>MIN(Summary!C51*Calculation!$C$57,Calculation!$C$56)</f>
        <v>0</v>
      </c>
      <c r="C24" s="5">
        <f>IF(SUM(B24)&lt;Calculation!$C$56,MIN(Summary!D51*Calculation!$C$57,Calculation!$C$56-B24),0)</f>
        <v>0</v>
      </c>
      <c r="D24" s="5">
        <f>IF(SUM(C24+B24)&lt;Calculation!$C$56,MIN(Summary!E51*Calculation!$C$57,Calculation!$C$56-C24-B24),0)</f>
        <v>0</v>
      </c>
      <c r="E24" s="5">
        <f>IF(SUM(D24+C24+B24)&lt;Calculation!$C$56,MIN(Summary!F51*Calculation!$C$57,Calculation!$C$56-D24-C24-B24),0)</f>
        <v>0</v>
      </c>
      <c r="F24" s="5">
        <f>IF(SUM(E24+D24+C24+B24)&lt;Calculation!$C$56,MIN(Summary!G51*Calculation!$C$57,Calculation!$C$56-E24-D24-C24-B24),0)</f>
        <v>0</v>
      </c>
      <c r="G24" s="5">
        <f>IF(SUM(F24+E24+D24+C24+B24)&lt;Calculation!$C$56,MIN(Summary!H51*Calculation!$C$57,Calculation!$C$56-F24-E24-D24-C24-B24),0)</f>
        <v>0</v>
      </c>
      <c r="H24" s="27">
        <f t="shared" si="0"/>
        <v>0</v>
      </c>
    </row>
    <row r="25" spans="1:8" x14ac:dyDescent="0.25">
      <c r="A25" s="4" t="str">
        <f>Summary!B52</f>
        <v>Employee #21</v>
      </c>
      <c r="B25" s="5">
        <f>MIN(Summary!C52*Calculation!$C$57,Calculation!$C$56)</f>
        <v>0</v>
      </c>
      <c r="C25" s="5">
        <f>IF(SUM(B25)&lt;Calculation!$C$56,MIN(Summary!D52*Calculation!$C$57,Calculation!$C$56-B25),0)</f>
        <v>0</v>
      </c>
      <c r="D25" s="5">
        <f>IF(SUM(C25+B25)&lt;Calculation!$C$56,MIN(Summary!E52*Calculation!$C$57,Calculation!$C$56-C25-B25),0)</f>
        <v>0</v>
      </c>
      <c r="E25" s="5">
        <f>IF(SUM(D25+C25+B25)&lt;Calculation!$C$56,MIN(Summary!F52*Calculation!$C$57,Calculation!$C$56-D25-C25-B25),0)</f>
        <v>0</v>
      </c>
      <c r="F25" s="5">
        <f>IF(SUM(E25+D25+C25+B25)&lt;Calculation!$C$56,MIN(Summary!G52*Calculation!$C$57,Calculation!$C$56-E25-D25-C25-B25),0)</f>
        <v>0</v>
      </c>
      <c r="G25" s="5">
        <f>IF(SUM(F25+E25+D25+C25+B25)&lt;Calculation!$C$56,MIN(Summary!H52*Calculation!$C$57,Calculation!$C$56-F25-E25-D25-C25-B25),0)</f>
        <v>0</v>
      </c>
      <c r="H25" s="27">
        <f t="shared" si="0"/>
        <v>0</v>
      </c>
    </row>
    <row r="26" spans="1:8" x14ac:dyDescent="0.25">
      <c r="A26" s="4" t="str">
        <f>Summary!B53</f>
        <v>Employee #22</v>
      </c>
      <c r="B26" s="5">
        <f>MIN(Summary!C53*Calculation!$C$57,Calculation!$C$56)</f>
        <v>0</v>
      </c>
      <c r="C26" s="5">
        <f>IF(SUM(B26)&lt;Calculation!$C$56,MIN(Summary!D53*Calculation!$C$57,Calculation!$C$56-B26),0)</f>
        <v>0</v>
      </c>
      <c r="D26" s="5">
        <f>IF(SUM(C26+B26)&lt;Calculation!$C$56,MIN(Summary!E53*Calculation!$C$57,Calculation!$C$56-C26-B26),0)</f>
        <v>0</v>
      </c>
      <c r="E26" s="5">
        <f>IF(SUM(D26+C26+B26)&lt;Calculation!$C$56,MIN(Summary!F53*Calculation!$C$57,Calculation!$C$56-D26-C26-B26),0)</f>
        <v>0</v>
      </c>
      <c r="F26" s="5">
        <f>IF(SUM(E26+D26+C26+B26)&lt;Calculation!$C$56,MIN(Summary!G53*Calculation!$C$57,Calculation!$C$56-E26-D26-C26-B26),0)</f>
        <v>0</v>
      </c>
      <c r="G26" s="5">
        <f>IF(SUM(F26+E26+D26+C26+B26)&lt;Calculation!$C$56,MIN(Summary!H53*Calculation!$C$57,Calculation!$C$56-F26-E26-D26-C26-B26),0)</f>
        <v>0</v>
      </c>
      <c r="H26" s="27">
        <f t="shared" si="0"/>
        <v>0</v>
      </c>
    </row>
    <row r="27" spans="1:8" x14ac:dyDescent="0.25">
      <c r="A27" s="4" t="str">
        <f>Summary!B54</f>
        <v>Employee #23</v>
      </c>
      <c r="B27" s="5">
        <f>MIN(Summary!C54*Calculation!$C$57,Calculation!$C$56)</f>
        <v>0</v>
      </c>
      <c r="C27" s="5">
        <f>IF(SUM(B27)&lt;Calculation!$C$56,MIN(Summary!D54*Calculation!$C$57,Calculation!$C$56-B27),0)</f>
        <v>0</v>
      </c>
      <c r="D27" s="5">
        <f>IF(SUM(C27+B27)&lt;Calculation!$C$56,MIN(Summary!E54*Calculation!$C$57,Calculation!$C$56-C27-B27),0)</f>
        <v>0</v>
      </c>
      <c r="E27" s="5">
        <f>IF(SUM(D27+C27+B27)&lt;Calculation!$C$56,MIN(Summary!F54*Calculation!$C$57,Calculation!$C$56-D27-C27-B27),0)</f>
        <v>0</v>
      </c>
      <c r="F27" s="5">
        <f>IF(SUM(E27+D27+C27+B27)&lt;Calculation!$C$56,MIN(Summary!G54*Calculation!$C$57,Calculation!$C$56-E27-D27-C27-B27),0)</f>
        <v>0</v>
      </c>
      <c r="G27" s="5">
        <f>IF(SUM(F27+E27+D27+C27+B27)&lt;Calculation!$C$56,MIN(Summary!H54*Calculation!$C$57,Calculation!$C$56-F27-E27-D27-C27-B27),0)</f>
        <v>0</v>
      </c>
      <c r="H27" s="27">
        <f t="shared" si="0"/>
        <v>0</v>
      </c>
    </row>
    <row r="28" spans="1:8" x14ac:dyDescent="0.25">
      <c r="A28" s="4" t="str">
        <f>Summary!B55</f>
        <v>Employee #24</v>
      </c>
      <c r="B28" s="5">
        <f>MIN(Summary!C55*Calculation!$C$57,Calculation!$C$56)</f>
        <v>0</v>
      </c>
      <c r="C28" s="5">
        <f>IF(SUM(B28)&lt;Calculation!$C$56,MIN(Summary!D55*Calculation!$C$57,Calculation!$C$56-B28),0)</f>
        <v>0</v>
      </c>
      <c r="D28" s="5">
        <f>IF(SUM(C28+B28)&lt;Calculation!$C$56,MIN(Summary!E55*Calculation!$C$57,Calculation!$C$56-C28-B28),0)</f>
        <v>0</v>
      </c>
      <c r="E28" s="5">
        <f>IF(SUM(D28+C28+B28)&lt;Calculation!$C$56,MIN(Summary!F55*Calculation!$C$57,Calculation!$C$56-D28-C28-B28),0)</f>
        <v>0</v>
      </c>
      <c r="F28" s="5">
        <f>IF(SUM(E28+D28+C28+B28)&lt;Calculation!$C$56,MIN(Summary!G55*Calculation!$C$57,Calculation!$C$56-E28-D28-C28-B28),0)</f>
        <v>0</v>
      </c>
      <c r="G28" s="5">
        <f>IF(SUM(F28+E28+D28+C28+B28)&lt;Calculation!$C$56,MIN(Summary!H55*Calculation!$C$57,Calculation!$C$56-F28-E28-D28-C28-B28),0)</f>
        <v>0</v>
      </c>
      <c r="H28" s="27">
        <f t="shared" si="0"/>
        <v>0</v>
      </c>
    </row>
    <row r="29" spans="1:8" x14ac:dyDescent="0.25">
      <c r="A29" s="4" t="str">
        <f>Summary!B56</f>
        <v>Employee #25</v>
      </c>
      <c r="B29" s="5">
        <f>MIN(Summary!C56*Calculation!$C$57,Calculation!$C$56)</f>
        <v>0</v>
      </c>
      <c r="C29" s="5">
        <f>IF(SUM(B29)&lt;Calculation!$C$56,MIN(Summary!D56*Calculation!$C$57,Calculation!$C$56-B29),0)</f>
        <v>0</v>
      </c>
      <c r="D29" s="5">
        <f>IF(SUM(C29+B29)&lt;Calculation!$C$56,MIN(Summary!E56*Calculation!$C$57,Calculation!$C$56-C29-B29),0)</f>
        <v>0</v>
      </c>
      <c r="E29" s="5">
        <f>IF(SUM(D29+C29+B29)&lt;Calculation!$C$56,MIN(Summary!F56*Calculation!$C$57,Calculation!$C$56-D29-C29-B29),0)</f>
        <v>0</v>
      </c>
      <c r="F29" s="5">
        <f>IF(SUM(E29+D29+C29+B29)&lt;Calculation!$C$56,MIN(Summary!G56*Calculation!$C$57,Calculation!$C$56-E29-D29-C29-B29),0)</f>
        <v>0</v>
      </c>
      <c r="G29" s="5">
        <f>IF(SUM(F29+E29+D29+C29+B29)&lt;Calculation!$C$56,MIN(Summary!H56*Calculation!$C$57,Calculation!$C$56-F29-E29-D29-C29-B29),0)</f>
        <v>0</v>
      </c>
      <c r="H29" s="27">
        <f t="shared" si="0"/>
        <v>0</v>
      </c>
    </row>
    <row r="30" spans="1:8" x14ac:dyDescent="0.25">
      <c r="A30" s="4" t="str">
        <f>Summary!B57</f>
        <v>Employee #26</v>
      </c>
      <c r="B30" s="5">
        <f>MIN(Summary!C57*Calculation!$C$57,Calculation!$C$56)</f>
        <v>0</v>
      </c>
      <c r="C30" s="5">
        <f>IF(SUM(B30)&lt;Calculation!$C$56,MIN(Summary!D57*Calculation!$C$57,Calculation!$C$56-B30),0)</f>
        <v>0</v>
      </c>
      <c r="D30" s="5">
        <f>IF(SUM(C30+B30)&lt;Calculation!$C$56,MIN(Summary!E57*Calculation!$C$57,Calculation!$C$56-C30-B30),0)</f>
        <v>0</v>
      </c>
      <c r="E30" s="5">
        <f>IF(SUM(D30+C30+B30)&lt;Calculation!$C$56,MIN(Summary!F57*Calculation!$C$57,Calculation!$C$56-D30-C30-B30),0)</f>
        <v>0</v>
      </c>
      <c r="F30" s="5">
        <f>IF(SUM(E30+D30+C30+B30)&lt;Calculation!$C$56,MIN(Summary!G57*Calculation!$C$57,Calculation!$C$56-E30-D30-C30-B30),0)</f>
        <v>0</v>
      </c>
      <c r="G30" s="5">
        <f>IF(SUM(F30+E30+D30+C30+B30)&lt;Calculation!$C$56,MIN(Summary!H57*Calculation!$C$57,Calculation!$C$56-F30-E30-D30-C30-B30),0)</f>
        <v>0</v>
      </c>
      <c r="H30" s="27">
        <f t="shared" si="0"/>
        <v>0</v>
      </c>
    </row>
    <row r="31" spans="1:8" x14ac:dyDescent="0.25">
      <c r="A31" s="4" t="str">
        <f>Summary!B58</f>
        <v>Employee #27</v>
      </c>
      <c r="B31" s="5">
        <f>MIN(Summary!C58*Calculation!$C$57,Calculation!$C$56)</f>
        <v>0</v>
      </c>
      <c r="C31" s="5">
        <f>IF(SUM(B31)&lt;Calculation!$C$56,MIN(Summary!D58*Calculation!$C$57,Calculation!$C$56-B31),0)</f>
        <v>0</v>
      </c>
      <c r="D31" s="5">
        <f>IF(SUM(C31+B31)&lt;Calculation!$C$56,MIN(Summary!E58*Calculation!$C$57,Calculation!$C$56-C31-B31),0)</f>
        <v>0</v>
      </c>
      <c r="E31" s="5">
        <f>IF(SUM(D31+C31+B31)&lt;Calculation!$C$56,MIN(Summary!F58*Calculation!$C$57,Calculation!$C$56-D31-C31-B31),0)</f>
        <v>0</v>
      </c>
      <c r="F31" s="5">
        <f>IF(SUM(E31+D31+C31+B31)&lt;Calculation!$C$56,MIN(Summary!G58*Calculation!$C$57,Calculation!$C$56-E31-D31-C31-B31),0)</f>
        <v>0</v>
      </c>
      <c r="G31" s="5">
        <f>IF(SUM(F31+E31+D31+C31+B31)&lt;Calculation!$C$56,MIN(Summary!H58*Calculation!$C$57,Calculation!$C$56-F31-E31-D31-C31-B31),0)</f>
        <v>0</v>
      </c>
      <c r="H31" s="27">
        <f t="shared" si="0"/>
        <v>0</v>
      </c>
    </row>
    <row r="32" spans="1:8" x14ac:dyDescent="0.25">
      <c r="A32" s="4" t="str">
        <f>Summary!B59</f>
        <v>Employee #28</v>
      </c>
      <c r="B32" s="5">
        <f>MIN(Summary!C59*Calculation!$C$57,Calculation!$C$56)</f>
        <v>0</v>
      </c>
      <c r="C32" s="5">
        <f>IF(SUM(B32)&lt;Calculation!$C$56,MIN(Summary!D59*Calculation!$C$57,Calculation!$C$56-B32),0)</f>
        <v>0</v>
      </c>
      <c r="D32" s="5">
        <f>IF(SUM(C32+B32)&lt;Calculation!$C$56,MIN(Summary!E59*Calculation!$C$57,Calculation!$C$56-C32-B32),0)</f>
        <v>0</v>
      </c>
      <c r="E32" s="5">
        <f>IF(SUM(D32+C32+B32)&lt;Calculation!$C$56,MIN(Summary!F59*Calculation!$C$57,Calculation!$C$56-D32-C32-B32),0)</f>
        <v>0</v>
      </c>
      <c r="F32" s="5">
        <f>IF(SUM(E32+D32+C32+B32)&lt;Calculation!$C$56,MIN(Summary!G59*Calculation!$C$57,Calculation!$C$56-E32-D32-C32-B32),0)</f>
        <v>0</v>
      </c>
      <c r="G32" s="5">
        <f>IF(SUM(F32+E32+D32+C32+B32)&lt;Calculation!$C$56,MIN(Summary!H59*Calculation!$C$57,Calculation!$C$56-F32-E32-D32-C32-B32),0)</f>
        <v>0</v>
      </c>
      <c r="H32" s="27">
        <f t="shared" si="0"/>
        <v>0</v>
      </c>
    </row>
    <row r="33" spans="1:8" x14ac:dyDescent="0.25">
      <c r="A33" s="4" t="str">
        <f>Summary!B60</f>
        <v>Employee #29</v>
      </c>
      <c r="B33" s="5">
        <f>MIN(Summary!C60*Calculation!$C$57,Calculation!$C$56)</f>
        <v>0</v>
      </c>
      <c r="C33" s="5">
        <f>IF(SUM(B33)&lt;Calculation!$C$56,MIN(Summary!D60*Calculation!$C$57,Calculation!$C$56-B33),0)</f>
        <v>0</v>
      </c>
      <c r="D33" s="5">
        <f>IF(SUM(C33+B33)&lt;Calculation!$C$56,MIN(Summary!E60*Calculation!$C$57,Calculation!$C$56-C33-B33),0)</f>
        <v>0</v>
      </c>
      <c r="E33" s="5">
        <f>IF(SUM(D33+C33+B33)&lt;Calculation!$C$56,MIN(Summary!F60*Calculation!$C$57,Calculation!$C$56-D33-C33-B33),0)</f>
        <v>0</v>
      </c>
      <c r="F33" s="5">
        <f>IF(SUM(E33+D33+C33+B33)&lt;Calculation!$C$56,MIN(Summary!G60*Calculation!$C$57,Calculation!$C$56-E33-D33-C33-B33),0)</f>
        <v>0</v>
      </c>
      <c r="G33" s="5">
        <f>IF(SUM(F33+E33+D33+C33+B33)&lt;Calculation!$C$56,MIN(Summary!H60*Calculation!$C$57,Calculation!$C$56-F33-E33-D33-C33-B33),0)</f>
        <v>0</v>
      </c>
      <c r="H33" s="27">
        <f t="shared" si="0"/>
        <v>0</v>
      </c>
    </row>
    <row r="34" spans="1:8" x14ac:dyDescent="0.25">
      <c r="A34" s="4" t="str">
        <f>Summary!B61</f>
        <v>Employee #30</v>
      </c>
      <c r="B34" s="5">
        <f>MIN(Summary!C61*Calculation!$C$57,Calculation!$C$56)</f>
        <v>0</v>
      </c>
      <c r="C34" s="5">
        <f>IF(SUM(B34)&lt;Calculation!$C$56,MIN(Summary!D61*Calculation!$C$57,Calculation!$C$56-B34),0)</f>
        <v>0</v>
      </c>
      <c r="D34" s="5">
        <f>IF(SUM(C34+B34)&lt;Calculation!$C$56,MIN(Summary!E61*Calculation!$C$57,Calculation!$C$56-C34-B34),0)</f>
        <v>0</v>
      </c>
      <c r="E34" s="5">
        <f>IF(SUM(D34+C34+B34)&lt;Calculation!$C$56,MIN(Summary!F61*Calculation!$C$57,Calculation!$C$56-D34-C34-B34),0)</f>
        <v>0</v>
      </c>
      <c r="F34" s="5">
        <f>IF(SUM(E34+D34+C34+B34)&lt;Calculation!$C$56,MIN(Summary!G61*Calculation!$C$57,Calculation!$C$56-E34-D34-C34-B34),0)</f>
        <v>0</v>
      </c>
      <c r="G34" s="5">
        <f>IF(SUM(F34+E34+D34+C34+B34)&lt;Calculation!$C$56,MIN(Summary!H61*Calculation!$C$57,Calculation!$C$56-F34-E34-D34-C34-B34),0)</f>
        <v>0</v>
      </c>
      <c r="H34" s="27">
        <f t="shared" si="0"/>
        <v>0</v>
      </c>
    </row>
    <row r="35" spans="1:8" s="8" customFormat="1" x14ac:dyDescent="0.25">
      <c r="A35" s="28" t="s">
        <v>20</v>
      </c>
      <c r="B35" s="25">
        <f>SUM(B5:B34)</f>
        <v>0</v>
      </c>
      <c r="C35" s="25">
        <f>SUM(C5:C34)</f>
        <v>0</v>
      </c>
      <c r="D35" s="25">
        <f>SUM(D5:D34)</f>
        <v>0</v>
      </c>
      <c r="E35" s="25">
        <f>SUM(E5:E34)</f>
        <v>0</v>
      </c>
      <c r="F35" s="25">
        <f>SUM(F5:F34)</f>
        <v>0</v>
      </c>
      <c r="G35" s="25">
        <f t="shared" ref="G35:H35" si="1">SUM(G5:G34)</f>
        <v>0</v>
      </c>
      <c r="H35" s="25">
        <f t="shared" si="1"/>
        <v>0</v>
      </c>
    </row>
    <row r="37" spans="1:8" s="24" customFormat="1" x14ac:dyDescent="0.25">
      <c r="A37" s="55" t="s">
        <v>70</v>
      </c>
      <c r="B37" s="54">
        <f>B35</f>
        <v>0</v>
      </c>
      <c r="C37" s="54">
        <f>B37+C35</f>
        <v>0</v>
      </c>
      <c r="D37" s="54">
        <f t="shared" ref="D37:F37" si="2">C37+D35</f>
        <v>0</v>
      </c>
      <c r="E37" s="54">
        <f t="shared" si="2"/>
        <v>0</v>
      </c>
      <c r="F37" s="54">
        <f t="shared" si="2"/>
        <v>0</v>
      </c>
      <c r="G37" s="54">
        <f>F37+G35</f>
        <v>0</v>
      </c>
    </row>
    <row r="41" spans="1:8" ht="34.5" customHeight="1" x14ac:dyDescent="0.25">
      <c r="A41" s="1"/>
      <c r="B41" s="76" t="s">
        <v>14</v>
      </c>
      <c r="C41" s="76" t="s">
        <v>15</v>
      </c>
      <c r="D41" s="76" t="s">
        <v>16</v>
      </c>
      <c r="E41" s="76" t="s">
        <v>17</v>
      </c>
      <c r="F41" s="76" t="s">
        <v>18</v>
      </c>
      <c r="G41" s="76" t="s">
        <v>19</v>
      </c>
      <c r="H41" s="76" t="s">
        <v>20</v>
      </c>
    </row>
    <row r="42" spans="1:8" x14ac:dyDescent="0.25">
      <c r="A42" s="47" t="s">
        <v>71</v>
      </c>
      <c r="B42" s="48">
        <f>Calculation!B37</f>
        <v>0</v>
      </c>
      <c r="C42" s="48">
        <f>Calculation!C37</f>
        <v>0</v>
      </c>
      <c r="D42" s="48">
        <f>Calculation!D37</f>
        <v>0</v>
      </c>
      <c r="E42" s="48">
        <f>Calculation!E37</f>
        <v>0</v>
      </c>
      <c r="F42" s="48">
        <f>Calculation!F37</f>
        <v>0</v>
      </c>
      <c r="G42" s="48">
        <f>Calculation!G37</f>
        <v>0</v>
      </c>
      <c r="H42" s="48">
        <f>Calculation!H37</f>
        <v>0</v>
      </c>
    </row>
    <row r="43" spans="1:8" x14ac:dyDescent="0.25">
      <c r="A43" s="61" t="s">
        <v>72</v>
      </c>
      <c r="B43" s="48">
        <f t="shared" ref="B43:H43" si="3">MIN(B42,$C$55)</f>
        <v>0</v>
      </c>
      <c r="C43" s="48">
        <f t="shared" si="3"/>
        <v>0</v>
      </c>
      <c r="D43" s="48">
        <f t="shared" si="3"/>
        <v>0</v>
      </c>
      <c r="E43" s="48">
        <f t="shared" si="3"/>
        <v>0</v>
      </c>
      <c r="F43" s="48">
        <f t="shared" si="3"/>
        <v>0</v>
      </c>
      <c r="G43" s="48">
        <f t="shared" si="3"/>
        <v>0</v>
      </c>
      <c r="H43" s="48">
        <f t="shared" si="3"/>
        <v>0</v>
      </c>
    </row>
    <row r="44" spans="1:8" x14ac:dyDescent="0.25">
      <c r="A44" s="47"/>
      <c r="B44" s="48"/>
      <c r="C44" s="48"/>
      <c r="D44" s="48"/>
      <c r="E44" s="48"/>
      <c r="F44" s="48"/>
      <c r="G44" s="48"/>
      <c r="H44" s="49"/>
    </row>
    <row r="45" spans="1:8" x14ac:dyDescent="0.25">
      <c r="A45" s="47" t="s">
        <v>73</v>
      </c>
      <c r="B45" s="48">
        <f>B43</f>
        <v>0</v>
      </c>
      <c r="C45" s="48">
        <f>C43-B43</f>
        <v>0</v>
      </c>
      <c r="D45" s="48">
        <f>D43-C43</f>
        <v>0</v>
      </c>
      <c r="E45" s="48">
        <f>E43-D43</f>
        <v>0</v>
      </c>
      <c r="F45" s="48">
        <f>F43-E43</f>
        <v>0</v>
      </c>
      <c r="G45" s="48">
        <f>G43-F43</f>
        <v>0</v>
      </c>
      <c r="H45" s="49">
        <f>SUM(B45:G45)</f>
        <v>0</v>
      </c>
    </row>
    <row r="46" spans="1:8" x14ac:dyDescent="0.25">
      <c r="A46" s="47" t="s">
        <v>74</v>
      </c>
      <c r="B46" s="58"/>
      <c r="C46" s="58">
        <f>B51</f>
        <v>0</v>
      </c>
      <c r="D46" s="58">
        <f>C51</f>
        <v>0</v>
      </c>
      <c r="E46" s="58">
        <f>D51</f>
        <v>0</v>
      </c>
      <c r="F46" s="58">
        <f>E51</f>
        <v>0</v>
      </c>
      <c r="G46" s="58">
        <f>F51</f>
        <v>0</v>
      </c>
      <c r="H46" s="59"/>
    </row>
    <row r="47" spans="1:8" x14ac:dyDescent="0.25">
      <c r="A47" s="47" t="s">
        <v>75</v>
      </c>
      <c r="B47" s="49">
        <f t="shared" ref="B47:G47" si="4">SUM(B45:B46)</f>
        <v>0</v>
      </c>
      <c r="C47" s="49">
        <f t="shared" si="4"/>
        <v>0</v>
      </c>
      <c r="D47" s="49">
        <f t="shared" si="4"/>
        <v>0</v>
      </c>
      <c r="E47" s="49">
        <f t="shared" si="4"/>
        <v>0</v>
      </c>
      <c r="F47" s="49">
        <f t="shared" si="4"/>
        <v>0</v>
      </c>
      <c r="G47" s="49">
        <f t="shared" si="4"/>
        <v>0</v>
      </c>
      <c r="H47" s="49"/>
    </row>
    <row r="48" spans="1:8" x14ac:dyDescent="0.25">
      <c r="A48" s="47"/>
      <c r="B48" s="48"/>
      <c r="C48" s="48"/>
      <c r="D48" s="48"/>
      <c r="E48" s="48"/>
      <c r="F48" s="48"/>
      <c r="G48" s="48"/>
      <c r="H48" s="49"/>
    </row>
    <row r="49" spans="1:8" x14ac:dyDescent="0.25">
      <c r="A49" s="47"/>
      <c r="B49" s="48"/>
      <c r="C49" s="48"/>
      <c r="D49" s="48"/>
      <c r="E49" s="48"/>
      <c r="F49" s="48"/>
      <c r="G49" s="48"/>
      <c r="H49" s="49"/>
    </row>
    <row r="50" spans="1:8" x14ac:dyDescent="0.25">
      <c r="A50" s="47" t="s">
        <v>76</v>
      </c>
      <c r="B50" s="60">
        <f>-MIN(Summary!C80,IF(ISBLANK(Summary!C76),0,Summary!C76))</f>
        <v>0</v>
      </c>
      <c r="C50" s="60">
        <f>-MIN(Summary!D80,IF(ISBLANK(Summary!D76),0,Summary!D76))</f>
        <v>0</v>
      </c>
      <c r="D50" s="60">
        <f>-MIN(Summary!E80,IF(ISBLANK(Summary!E76),0,Summary!E76))</f>
        <v>0</v>
      </c>
      <c r="E50" s="60">
        <f>-MIN(Summary!F80,IF(ISBLANK(Summary!F76),0,Summary!F76))</f>
        <v>0</v>
      </c>
      <c r="F50" s="60">
        <f>-MIN(Summary!G80,IF(ISBLANK(Summary!G76),0,Summary!G76))</f>
        <v>0</v>
      </c>
      <c r="G50" s="60">
        <f>-MIN(Summary!H80,IF(ISBLANK(Summary!H76),0,Summary!H76))</f>
        <v>0</v>
      </c>
      <c r="H50" s="60">
        <f>SUM(B50:G50)</f>
        <v>0</v>
      </c>
    </row>
    <row r="51" spans="1:8" x14ac:dyDescent="0.25">
      <c r="A51" s="47" t="s">
        <v>77</v>
      </c>
      <c r="B51" s="52">
        <f t="shared" ref="B51:H51" si="5">SUM(B47:B50)</f>
        <v>0</v>
      </c>
      <c r="C51" s="52">
        <f t="shared" si="5"/>
        <v>0</v>
      </c>
      <c r="D51" s="52">
        <f t="shared" si="5"/>
        <v>0</v>
      </c>
      <c r="E51" s="52">
        <f t="shared" si="5"/>
        <v>0</v>
      </c>
      <c r="F51" s="52">
        <f t="shared" si="5"/>
        <v>0</v>
      </c>
      <c r="G51" s="52">
        <f t="shared" si="5"/>
        <v>0</v>
      </c>
      <c r="H51" s="52">
        <f t="shared" si="5"/>
        <v>0</v>
      </c>
    </row>
    <row r="52" spans="1:8" x14ac:dyDescent="0.25">
      <c r="A52" s="1"/>
      <c r="B52" s="2"/>
      <c r="C52" s="2"/>
      <c r="D52" s="2"/>
      <c r="E52" s="2"/>
      <c r="F52" s="2"/>
      <c r="G52" s="2"/>
      <c r="H52" s="2"/>
    </row>
    <row r="53" spans="1:8" x14ac:dyDescent="0.25">
      <c r="A53" s="1"/>
      <c r="B53" s="2"/>
      <c r="C53" s="2"/>
      <c r="D53" s="2"/>
      <c r="E53" s="2"/>
      <c r="F53" s="2"/>
      <c r="G53" s="2"/>
      <c r="H53" s="2"/>
    </row>
    <row r="54" spans="1:8" x14ac:dyDescent="0.25">
      <c r="A54" s="1"/>
      <c r="B54" s="2"/>
      <c r="C54" s="2"/>
      <c r="D54" s="2"/>
      <c r="E54" s="2"/>
      <c r="F54" s="2"/>
      <c r="G54" s="2"/>
      <c r="H54" s="2"/>
    </row>
    <row r="55" spans="1:8" x14ac:dyDescent="0.25">
      <c r="A55" s="110" t="s">
        <v>78</v>
      </c>
      <c r="B55" s="2"/>
      <c r="C55" s="22">
        <v>25000</v>
      </c>
      <c r="D55" s="2"/>
      <c r="E55" s="2"/>
      <c r="F55" s="2"/>
      <c r="G55" s="2"/>
      <c r="H55" s="2"/>
    </row>
    <row r="56" spans="1:8" x14ac:dyDescent="0.25">
      <c r="A56" s="110" t="s">
        <v>79</v>
      </c>
      <c r="B56" s="2"/>
      <c r="C56" s="22">
        <v>1375</v>
      </c>
      <c r="D56" s="13" t="s">
        <v>80</v>
      </c>
      <c r="E56" s="2"/>
      <c r="F56" s="2"/>
      <c r="G56" s="2"/>
      <c r="H56" s="2"/>
    </row>
    <row r="57" spans="1:8" x14ac:dyDescent="0.25">
      <c r="A57" s="110" t="s">
        <v>81</v>
      </c>
      <c r="B57" s="2"/>
      <c r="C57" s="23">
        <v>0.1</v>
      </c>
      <c r="D57" s="13" t="s">
        <v>82</v>
      </c>
      <c r="E57" s="2"/>
      <c r="F57" s="2"/>
      <c r="G57" s="2"/>
      <c r="H57" s="2"/>
    </row>
  </sheetData>
  <sheetProtection algorithmName="SHA-512" hashValue="Shjr4N8nliCGQkgkPDYRLho6trxrAgJ4V/Y8UbRBO0RHRtNV24tnibz3JoAtZBnP8cRJE/jsx/ltDTMDM3uG+Q==" saltValue="CWXreRyYSrMwl4MMeEH7UA==" spinCount="100000" sheet="1" objects="1" scenarios="1"/>
  <mergeCells count="1">
    <mergeCell ref="B3:H3"/>
  </mergeCells>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8C4377A6A84940A12B793E49230361" ma:contentTypeVersion="6" ma:contentTypeDescription="Create a new document." ma:contentTypeScope="" ma:versionID="5cfbc7e5af924af62ccd04c5806232bc">
  <xsd:schema xmlns:xsd="http://www.w3.org/2001/XMLSchema" xmlns:xs="http://www.w3.org/2001/XMLSchema" xmlns:p="http://schemas.microsoft.com/office/2006/metadata/properties" xmlns:ns2="0db30d35-c7e0-4e79-9325-2f1433577a7d" xmlns:ns3="1804a38a-6ed4-4d2d-85c7-9a3a575eee74" targetNamespace="http://schemas.microsoft.com/office/2006/metadata/properties" ma:root="true" ma:fieldsID="96a9d700ca0f681591076cedff8bc566" ns2:_="" ns3:_="">
    <xsd:import namespace="0db30d35-c7e0-4e79-9325-2f1433577a7d"/>
    <xsd:import namespace="1804a38a-6ed4-4d2d-85c7-9a3a575eee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30d35-c7e0-4e79-9325-2f1433577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04a38a-6ed4-4d2d-85c7-9a3a575eee7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24B4C5-6583-496E-A22C-911331DB9D2A}">
  <ds:schemaRefs>
    <ds:schemaRef ds:uri="http://schemas.microsoft.com/sharepoint/v3/contenttype/forms"/>
  </ds:schemaRefs>
</ds:datastoreItem>
</file>

<file path=customXml/itemProps2.xml><?xml version="1.0" encoding="utf-8"?>
<ds:datastoreItem xmlns:ds="http://schemas.openxmlformats.org/officeDocument/2006/customXml" ds:itemID="{935E9D03-B5C2-422A-A7C5-35062E9F9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30d35-c7e0-4e79-9325-2f1433577a7d"/>
    <ds:schemaRef ds:uri="1804a38a-6ed4-4d2d-85c7-9a3a575eee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33AB25-4C19-400E-ADFE-8070C35711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Calculation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Thanusan Raveendran</dc:creator>
  <cp:keywords/>
  <dc:description/>
  <cp:lastModifiedBy>Thanusan Raveendran</cp:lastModifiedBy>
  <cp:revision/>
  <dcterms:created xsi:type="dcterms:W3CDTF">2020-03-23T17:31:31Z</dcterms:created>
  <dcterms:modified xsi:type="dcterms:W3CDTF">2020-03-26T05:06:02Z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0x0101000B8C4377A6A84940A12B793E49230361</vt:lpwstr>
  </property>
</Properties>
</file>